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6"/>
  </bookViews>
  <sheets>
    <sheet name="Параллелепипед" sheetId="1" r:id="rId1"/>
    <sheet name="призма" sheetId="2" r:id="rId2"/>
    <sheet name="пирамида" sheetId="3" r:id="rId3"/>
    <sheet name="цилиндр" sheetId="4" r:id="rId4"/>
    <sheet name="конус" sheetId="5" r:id="rId5"/>
    <sheet name="шар" sheetId="6" r:id="rId6"/>
    <sheet name="прямоугольный треугольник" sheetId="7" r:id="rId7"/>
    <sheet name="треугольник" sheetId="8" r:id="rId8"/>
    <sheet name=" четырухугольники" sheetId="9" r:id="rId9"/>
  </sheets>
  <calcPr calcId="145621"/>
</workbook>
</file>

<file path=xl/calcChain.xml><?xml version="1.0" encoding="utf-8"?>
<calcChain xmlns="http://schemas.openxmlformats.org/spreadsheetml/2006/main">
  <c r="C24" i="7" l="1"/>
  <c r="D5" i="3" l="1"/>
  <c r="G5" i="3"/>
  <c r="H5" i="3"/>
  <c r="M19" i="8" l="1"/>
  <c r="L19" i="8"/>
  <c r="H17" i="9"/>
  <c r="C11" i="3"/>
  <c r="I3" i="3"/>
  <c r="E11" i="5" l="1"/>
  <c r="D3" i="2"/>
  <c r="D4" i="2"/>
  <c r="I4" i="3" l="1"/>
  <c r="H4" i="3"/>
  <c r="H3" i="3"/>
  <c r="G4" i="3"/>
  <c r="G6" i="3"/>
  <c r="H6" i="3" s="1"/>
  <c r="G7" i="3"/>
  <c r="H7" i="3" s="1"/>
  <c r="I7" i="3" s="1"/>
  <c r="G3" i="3"/>
  <c r="D4" i="3"/>
  <c r="D6" i="3"/>
  <c r="I6" i="3" s="1"/>
  <c r="D7" i="3"/>
  <c r="D3" i="3"/>
  <c r="L17" i="5"/>
  <c r="L15" i="5"/>
  <c r="L13" i="5"/>
  <c r="F6" i="2"/>
  <c r="G6" i="2" s="1"/>
  <c r="F7" i="2"/>
  <c r="G7" i="2" s="1"/>
  <c r="D6" i="2"/>
  <c r="H6" i="2" s="1"/>
  <c r="D7" i="2"/>
  <c r="H7" i="2" s="1"/>
  <c r="F5" i="2"/>
  <c r="G5" i="2" s="1"/>
  <c r="D5" i="2"/>
  <c r="H5" i="2" s="1"/>
  <c r="F4" i="2"/>
  <c r="G4" i="2" s="1"/>
  <c r="H4" i="2"/>
  <c r="I5" i="3" l="1"/>
  <c r="M33" i="9"/>
  <c r="L33" i="9"/>
  <c r="E33" i="9"/>
  <c r="D33" i="9"/>
  <c r="I17" i="9"/>
  <c r="O17" i="9"/>
  <c r="N17" i="9"/>
  <c r="C17" i="9"/>
  <c r="B17" i="9"/>
  <c r="S19" i="8" l="1"/>
  <c r="T19" i="8"/>
  <c r="R19" i="8" s="1"/>
  <c r="F19" i="8"/>
  <c r="E19" i="8"/>
  <c r="D3" i="4" l="1"/>
  <c r="E3" i="4" s="1"/>
  <c r="C3" i="4"/>
  <c r="F3" i="4" s="1"/>
  <c r="G11" i="5"/>
  <c r="F11" i="5"/>
  <c r="H11" i="5"/>
  <c r="C3" i="6"/>
  <c r="B3" i="6"/>
  <c r="E10" i="1"/>
  <c r="F10" i="1" s="1"/>
  <c r="D10" i="1"/>
  <c r="D3" i="6" l="1"/>
  <c r="G10" i="1"/>
  <c r="E3" i="1" l="1"/>
  <c r="F3" i="1" s="1"/>
  <c r="D3" i="1"/>
  <c r="G3" i="1" s="1"/>
  <c r="E3" i="5"/>
  <c r="F3" i="5" s="1"/>
  <c r="D3" i="5"/>
  <c r="G3" i="5" l="1"/>
  <c r="D24" i="7"/>
  <c r="E24" i="7"/>
  <c r="F3" i="2"/>
  <c r="G3" i="2"/>
  <c r="H3" i="2"/>
</calcChain>
</file>

<file path=xl/sharedStrings.xml><?xml version="1.0" encoding="utf-8"?>
<sst xmlns="http://schemas.openxmlformats.org/spreadsheetml/2006/main" count="137" uniqueCount="78">
  <si>
    <t>Параллелелпипед</t>
  </si>
  <si>
    <t>Куб</t>
  </si>
  <si>
    <t>Шар</t>
  </si>
  <si>
    <t>радиус (r)</t>
  </si>
  <si>
    <t>высота (h)</t>
  </si>
  <si>
    <t>коэффециент комфортности (k)</t>
  </si>
  <si>
    <t>Конус</t>
  </si>
  <si>
    <t>Усечённый конус</t>
  </si>
  <si>
    <t>Цилиндр</t>
  </si>
  <si>
    <t>длина
(a)</t>
  </si>
  <si>
    <t>ширина
(b)</t>
  </si>
  <si>
    <t>объём
(V)</t>
  </si>
  <si>
    <r>
      <t>площадь боковой поверхности 
(S</t>
    </r>
    <r>
      <rPr>
        <i/>
        <vertAlign val="subscript"/>
        <sz val="11"/>
        <color theme="1"/>
        <rFont val="Calibri"/>
        <family val="2"/>
        <charset val="204"/>
        <scheme val="minor"/>
      </rPr>
      <t>бок</t>
    </r>
    <r>
      <rPr>
        <i/>
        <sz val="11"/>
        <color theme="1"/>
        <rFont val="Calibri"/>
        <family val="2"/>
        <charset val="204"/>
        <scheme val="minor"/>
      </rPr>
      <t>)</t>
    </r>
  </si>
  <si>
    <t>площадь полной поверхности
(S)</t>
  </si>
  <si>
    <t>коэффициент комфортности жилья
(k)</t>
  </si>
  <si>
    <t>высота
(h)</t>
  </si>
  <si>
    <t>длина ребра
(а)</t>
  </si>
  <si>
    <t>площадь боковой поверхности 
(Sбок)</t>
  </si>
  <si>
    <r>
      <t>площадь основания
(S</t>
    </r>
    <r>
      <rPr>
        <i/>
        <vertAlign val="subscript"/>
        <sz val="11"/>
        <color theme="1"/>
        <rFont val="Calibri"/>
        <family val="2"/>
        <charset val="204"/>
        <scheme val="minor"/>
      </rPr>
      <t>осн.</t>
    </r>
    <r>
      <rPr>
        <i/>
        <sz val="11"/>
        <color theme="1"/>
        <rFont val="Calibri"/>
        <family val="2"/>
        <charset val="204"/>
        <scheme val="minor"/>
      </rPr>
      <t>)</t>
    </r>
  </si>
  <si>
    <t>основание</t>
  </si>
  <si>
    <t>прямоугольный треугольник</t>
  </si>
  <si>
    <t>треугольник</t>
  </si>
  <si>
    <t>параллелограмм</t>
  </si>
  <si>
    <t>ромб</t>
  </si>
  <si>
    <t>трапеция</t>
  </si>
  <si>
    <t>катет
(b)</t>
  </si>
  <si>
    <t>площадь
(S)</t>
  </si>
  <si>
    <r>
      <t>катет
(</t>
    </r>
    <r>
      <rPr>
        <i/>
        <sz val="11"/>
        <color rgb="FF000000"/>
        <rFont val="Calibri"/>
        <family val="2"/>
        <charset val="204"/>
        <scheme val="minor"/>
      </rPr>
      <t>a</t>
    </r>
    <r>
      <rPr>
        <sz val="11"/>
        <color rgb="FF000000"/>
        <rFont val="Calibri"/>
        <family val="2"/>
        <scheme val="minor"/>
      </rPr>
      <t>)</t>
    </r>
  </si>
  <si>
    <t>гипотенуза
(c)</t>
  </si>
  <si>
    <t>периметр
(P)</t>
  </si>
  <si>
    <t>1 сторона</t>
  </si>
  <si>
    <t>2 сторона</t>
  </si>
  <si>
    <t xml:space="preserve"> сторона
(b)</t>
  </si>
  <si>
    <t>угол
(γ)</t>
  </si>
  <si>
    <r>
      <t>высота
(h</t>
    </r>
    <r>
      <rPr>
        <i/>
        <sz val="8"/>
        <color theme="1"/>
        <rFont val="Times New Roman"/>
        <family val="1"/>
        <charset val="204"/>
      </rPr>
      <t>a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</si>
  <si>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основание
</t>
    </r>
    <r>
      <rPr>
        <sz val="11"/>
        <color theme="1"/>
        <rFont val="Calibri"/>
        <family val="2"/>
        <charset val="204"/>
        <scheme val="minor"/>
      </rPr>
      <t>(</t>
    </r>
    <r>
      <rPr>
        <i/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</si>
  <si>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 сторона
(</t>
    </r>
    <r>
      <rPr>
        <i/>
        <sz val="11"/>
        <color rgb="FF000000"/>
        <rFont val="Calibri"/>
        <family val="2"/>
        <charset val="204"/>
        <scheme val="minor"/>
      </rPr>
      <t>а</t>
    </r>
    <r>
      <rPr>
        <sz val="11"/>
        <color rgb="FF000000"/>
        <rFont val="Calibri"/>
        <family val="2"/>
        <scheme val="minor"/>
      </rPr>
      <t>)</t>
    </r>
  </si>
  <si>
    <t xml:space="preserve"> сторона
(c)</t>
  </si>
  <si>
    <t>полупериметр
(p)</t>
  </si>
  <si>
    <t>квадрат</t>
  </si>
  <si>
    <t>сторона
(а)</t>
  </si>
  <si>
    <t>сторона
(b)</t>
  </si>
  <si>
    <r>
      <t>угол
(</t>
    </r>
    <r>
      <rPr>
        <sz val="11"/>
        <color theme="1"/>
        <rFont val="Calibri"/>
        <family val="2"/>
        <charset val="204"/>
      </rPr>
      <t>γ</t>
    </r>
    <r>
      <rPr>
        <sz val="11"/>
        <color theme="1"/>
        <rFont val="Calibri"/>
        <family val="2"/>
        <scheme val="minor"/>
      </rPr>
      <t>)</t>
    </r>
  </si>
  <si>
    <t>периметр
(Р)</t>
  </si>
  <si>
    <r>
      <t>высота
(h</t>
    </r>
    <r>
      <rPr>
        <i/>
        <vertAlign val="subscript"/>
        <sz val="10"/>
        <color rgb="FF000000"/>
        <rFont val="Calibri"/>
        <family val="2"/>
        <charset val="204"/>
        <scheme val="minor"/>
      </rPr>
      <t>a</t>
    </r>
    <r>
      <rPr>
        <sz val="11"/>
        <color rgb="FF000000"/>
        <rFont val="Calibri"/>
        <family val="2"/>
        <scheme val="minor"/>
      </rPr>
      <t>)</t>
    </r>
  </si>
  <si>
    <r>
      <t>диагональ
(d</t>
    </r>
    <r>
      <rPr>
        <i/>
        <vertAlign val="subscript"/>
        <sz val="10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</si>
  <si>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диагональ
(d</t>
    </r>
    <r>
      <rPr>
        <i/>
        <vertAlign val="subscript"/>
        <sz val="10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</si>
  <si>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основание
(а)</t>
  </si>
  <si>
    <t>основание
(b)</t>
  </si>
  <si>
    <t>бок.сторона
(с)</t>
  </si>
  <si>
    <t>бок.сторона
(d)</t>
  </si>
  <si>
    <t>Призма прямая</t>
  </si>
  <si>
    <t>периметр основания 
(P)</t>
  </si>
  <si>
    <t>площадь полной поверхности 
(S)</t>
  </si>
  <si>
    <r>
      <t xml:space="preserve">площадь боковой поверхности 
(S </t>
    </r>
    <r>
      <rPr>
        <vertAlign val="subscript"/>
        <sz val="11"/>
        <color rgb="FF000000"/>
        <rFont val="Calibri"/>
        <family val="2"/>
        <charset val="204"/>
        <scheme val="minor"/>
      </rPr>
      <t>бок.</t>
    </r>
    <r>
      <rPr>
        <sz val="11"/>
        <color rgb="FF000000"/>
        <rFont val="Calibri"/>
        <family val="2"/>
        <scheme val="minor"/>
      </rPr>
      <t>)</t>
    </r>
  </si>
  <si>
    <t>объем
 (V)</t>
  </si>
  <si>
    <t>высота 
(h)</t>
  </si>
  <si>
    <t>радиус нижнего основания 
(r)</t>
  </si>
  <si>
    <r>
      <t>образующая
 (</t>
    </r>
    <r>
      <rPr>
        <i/>
        <sz val="11"/>
        <color theme="1"/>
        <rFont val="Calibri"/>
        <family val="2"/>
        <charset val="204"/>
        <scheme val="minor"/>
      </rPr>
      <t>l</t>
    </r>
    <r>
      <rPr>
        <sz val="11"/>
        <color theme="1"/>
        <rFont val="Calibri"/>
        <family val="2"/>
        <scheme val="minor"/>
      </rPr>
      <t>)</t>
    </r>
  </si>
  <si>
    <r>
      <t xml:space="preserve">площадь боковой поверхности  
(S </t>
    </r>
    <r>
      <rPr>
        <vertAlign val="subscript"/>
        <sz val="11"/>
        <color theme="1"/>
        <rFont val="Calibri"/>
        <family val="2"/>
        <charset val="204"/>
        <scheme val="minor"/>
      </rPr>
      <t>бок.</t>
    </r>
    <r>
      <rPr>
        <sz val="11"/>
        <color theme="1"/>
        <rFont val="Calibri"/>
        <family val="2"/>
        <scheme val="minor"/>
      </rPr>
      <t>)</t>
    </r>
  </si>
  <si>
    <t>радиус нижнего основания
 (r)</t>
  </si>
  <si>
    <r>
      <t>радиус верхнего основания 
(r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</si>
  <si>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t>высота
 (h)</t>
  </si>
  <si>
    <t>oбъем
 (V)</t>
  </si>
  <si>
    <t>объем 
(V)</t>
  </si>
  <si>
    <r>
      <t>образующая 
(</t>
    </r>
    <r>
      <rPr>
        <i/>
        <sz val="11"/>
        <color theme="1"/>
        <rFont val="Calibri"/>
        <family val="2"/>
        <charset val="204"/>
        <scheme val="minor"/>
      </rPr>
      <t>l)</t>
    </r>
  </si>
  <si>
    <t>радиус 
(r)</t>
  </si>
  <si>
    <t>образующая
(l)</t>
  </si>
  <si>
    <t>радиус
 (r)</t>
  </si>
  <si>
    <r>
      <t>образующая
 (</t>
    </r>
    <r>
      <rPr>
        <i/>
        <sz val="11"/>
        <color rgb="FF000000"/>
        <rFont val="Calibri"/>
        <family val="2"/>
        <charset val="204"/>
        <scheme val="minor"/>
      </rPr>
      <t>l</t>
    </r>
    <r>
      <rPr>
        <sz val="11"/>
        <color rgb="FF000000"/>
        <rFont val="Calibri"/>
        <family val="2"/>
        <scheme val="minor"/>
      </rPr>
      <t>)</t>
    </r>
  </si>
  <si>
    <r>
      <t>образующая 
(</t>
    </r>
    <r>
      <rPr>
        <i/>
        <sz val="11"/>
        <color rgb="FF000000"/>
        <rFont val="Calibri"/>
        <family val="2"/>
        <charset val="204"/>
        <scheme val="minor"/>
      </rPr>
      <t>l</t>
    </r>
    <r>
      <rPr>
        <sz val="11"/>
        <color rgb="FF000000"/>
        <rFont val="Calibri"/>
        <family val="2"/>
        <scheme val="minor"/>
      </rPr>
      <t>)</t>
    </r>
  </si>
  <si>
    <t>радиус
 (R)</t>
  </si>
  <si>
    <t>коэффициент комфортности 
(k)</t>
  </si>
  <si>
    <r>
      <t>площадь основания
(S</t>
    </r>
    <r>
      <rPr>
        <i/>
        <vertAlign val="subscript"/>
        <sz val="11"/>
        <color rgb="FF000000"/>
        <rFont val="Calibri"/>
        <family val="2"/>
        <charset val="204"/>
        <scheme val="minor"/>
      </rPr>
      <t>осн.</t>
    </r>
    <r>
      <rPr>
        <i/>
        <sz val="11"/>
        <color rgb="FF000000"/>
        <rFont val="Calibri"/>
        <family val="2"/>
        <charset val="204"/>
        <scheme val="minor"/>
      </rPr>
      <t>)</t>
    </r>
  </si>
  <si>
    <r>
      <t>апофема
(h</t>
    </r>
    <r>
      <rPr>
        <i/>
        <vertAlign val="subscript"/>
        <sz val="10"/>
        <color rgb="FF000000"/>
        <rFont val="Calibri"/>
        <family val="2"/>
        <charset val="204"/>
        <scheme val="minor"/>
      </rPr>
      <t>a</t>
    </r>
    <r>
      <rPr>
        <i/>
        <sz val="11"/>
        <color rgb="FF000000"/>
        <rFont val="Calibri"/>
        <family val="2"/>
        <charset val="204"/>
        <scheme val="minor"/>
      </rPr>
      <t>)</t>
    </r>
  </si>
  <si>
    <t>коэффициент комфортности
 (k)</t>
  </si>
  <si>
    <t>Пирамида</t>
  </si>
  <si>
    <t>усеченная пирамида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</si>
</sst>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40"/>
      <color theme="1"/>
      <name val="Cambria Math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vertAlign val="subscript"/>
      <sz val="11"/>
      <color rgb="FF000000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  <font>
      <i/>
      <vertAlign val="subscript"/>
      <sz val="10"/>
      <color rgb="FF000000"/>
      <name val="Calibri"/>
      <family val="2"/>
      <charset val="204"/>
      <scheme val="minor"/>
    </font>
    <font>
      <i/>
      <vertAlign val="subscript"/>
      <sz val="1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vertAlign val="subscript"/>
      <sz val="11"/>
      <color rgb="FF000000"/>
      <name val="Calibri"/>
      <family val="2"/>
      <charset val="204"/>
      <scheme val="minor"/>
    </font>
    <font>
      <sz val="20"/>
      <color rgb="FF000000"/>
      <name val="Calibri"/>
      <family val="2"/>
      <scheme val="minor"/>
    </font>
    <font>
      <u/>
      <sz val="20"/>
      <color theme="10"/>
      <name val="Calibri"/>
      <family val="2"/>
      <scheme val="minor"/>
    </font>
    <font>
      <u/>
      <sz val="20"/>
      <color rgb="FF0000FF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66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FFCC00"/>
        <bgColor indexed="64"/>
      </patternFill>
    </fill>
  </fills>
  <borders count="83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double">
        <color theme="9"/>
      </left>
      <right style="double">
        <color theme="9"/>
      </right>
      <top style="double">
        <color theme="9"/>
      </top>
      <bottom style="double">
        <color theme="9"/>
      </bottom>
      <diagonal/>
    </border>
    <border>
      <left/>
      <right/>
      <top/>
      <bottom style="double">
        <color theme="9"/>
      </bottom>
      <diagonal/>
    </border>
    <border>
      <left style="double">
        <color rgb="FF00B050"/>
      </left>
      <right style="double">
        <color rgb="FF00B050"/>
      </right>
      <top style="thin">
        <color rgb="FF00B050"/>
      </top>
      <bottom style="double">
        <color rgb="FF00B050"/>
      </bottom>
      <diagonal/>
    </border>
    <border>
      <left/>
      <right style="double">
        <color rgb="FF00B050"/>
      </right>
      <top style="thin">
        <color rgb="FF00B050"/>
      </top>
      <bottom/>
      <diagonal/>
    </border>
    <border>
      <left style="double">
        <color rgb="FF00B050"/>
      </left>
      <right style="double">
        <color rgb="FF00B050"/>
      </right>
      <top style="thin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/>
      <bottom style="double">
        <color rgb="FF00B0F0"/>
      </bottom>
      <diagonal/>
    </border>
    <border>
      <left style="double">
        <color rgb="FF66FFFF"/>
      </left>
      <right style="double">
        <color rgb="FF66FFFF"/>
      </right>
      <top style="double">
        <color rgb="FF66FFFF"/>
      </top>
      <bottom style="double">
        <color rgb="FF66FFFF"/>
      </bottom>
      <diagonal/>
    </border>
    <border>
      <left/>
      <right/>
      <top/>
      <bottom style="double">
        <color rgb="FF66FFFF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0070C0"/>
      </left>
      <right/>
      <top/>
      <bottom/>
      <diagonal/>
    </border>
    <border>
      <left/>
      <right/>
      <top style="double">
        <color rgb="FF0070C0"/>
      </top>
      <bottom/>
      <diagonal/>
    </border>
    <border>
      <left style="double">
        <color rgb="FF0070C0"/>
      </left>
      <right style="double">
        <color rgb="FF0070C0"/>
      </right>
      <top/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/>
      <right/>
      <top style="double">
        <color rgb="FF7030A0"/>
      </top>
      <bottom/>
      <diagonal/>
    </border>
    <border>
      <left/>
      <right/>
      <top/>
      <bottom style="double">
        <color rgb="FF7030A0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rgb="FF7030A0"/>
      </left>
      <right/>
      <top/>
      <bottom/>
      <diagonal/>
    </border>
    <border>
      <left style="double">
        <color rgb="FF7030A0"/>
      </left>
      <right/>
      <top style="double">
        <color rgb="FF7030A0"/>
      </top>
      <bottom/>
      <diagonal/>
    </border>
    <border>
      <left style="double">
        <color rgb="FF7030A0"/>
      </left>
      <right/>
      <top/>
      <bottom style="double">
        <color rgb="FF7030A0"/>
      </bottom>
      <diagonal/>
    </border>
    <border>
      <left style="double">
        <color rgb="FF6666FF"/>
      </left>
      <right style="double">
        <color rgb="FF6666FF"/>
      </right>
      <top style="double">
        <color rgb="FF6666FF"/>
      </top>
      <bottom style="double">
        <color rgb="FF6666FF"/>
      </bottom>
      <diagonal/>
    </border>
    <border>
      <left style="double">
        <color rgb="FF6666FF"/>
      </left>
      <right/>
      <top/>
      <bottom/>
      <diagonal/>
    </border>
    <border>
      <left/>
      <right/>
      <top style="double">
        <color rgb="FF6666FF"/>
      </top>
      <bottom/>
      <diagonal/>
    </border>
    <border>
      <left/>
      <right style="double">
        <color rgb="FF6666FF"/>
      </right>
      <top/>
      <bottom/>
      <diagonal/>
    </border>
    <border>
      <left/>
      <right style="double">
        <color rgb="FF6666FF"/>
      </right>
      <top style="double">
        <color rgb="FF6666FF"/>
      </top>
      <bottom/>
      <diagonal/>
    </border>
    <border>
      <left style="double">
        <color rgb="FF6666FF"/>
      </left>
      <right/>
      <top style="double">
        <color rgb="FF6666FF"/>
      </top>
      <bottom/>
      <diagonal/>
    </border>
    <border>
      <left/>
      <right style="double">
        <color rgb="FF7030A0"/>
      </right>
      <top style="double">
        <color rgb="FF7030A0"/>
      </top>
      <bottom/>
      <diagonal/>
    </border>
    <border>
      <left/>
      <right style="double">
        <color rgb="FF7030A0"/>
      </right>
      <top/>
      <bottom/>
      <diagonal/>
    </border>
    <border>
      <left/>
      <right style="double">
        <color rgb="FF7030A0"/>
      </right>
      <top/>
      <bottom style="double">
        <color rgb="FF7030A0"/>
      </bottom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theme="9" tint="-0.249977111117893"/>
      </left>
      <right/>
      <top style="double">
        <color theme="9" tint="-0.249977111117893"/>
      </top>
      <bottom/>
      <diagonal/>
    </border>
    <border>
      <left/>
      <right/>
      <top style="double">
        <color theme="9" tint="-0.249977111117893"/>
      </top>
      <bottom/>
      <diagonal/>
    </border>
    <border>
      <left/>
      <right style="double">
        <color theme="9" tint="-0.249977111117893"/>
      </right>
      <top style="double">
        <color theme="9" tint="-0.249977111117893"/>
      </top>
      <bottom/>
      <diagonal/>
    </border>
    <border>
      <left style="double">
        <color theme="9" tint="-0.249977111117893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double">
        <color theme="9" tint="-0.249977111117893"/>
      </right>
      <top/>
      <bottom style="double">
        <color theme="9" tint="-0.249977111117893"/>
      </bottom>
      <diagonal/>
    </border>
    <border>
      <left/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theme="9" tint="-0.249977111117893"/>
      </left>
      <right style="double">
        <color theme="9" tint="-0.249977111117893"/>
      </right>
      <top/>
      <bottom style="double">
        <color theme="9" tint="-0.249977111117893"/>
      </bottom>
      <diagonal/>
    </border>
    <border>
      <left style="double">
        <color rgb="FFFFC000"/>
      </left>
      <right style="double">
        <color rgb="FFFFC000"/>
      </right>
      <top style="double">
        <color rgb="FFFFC000"/>
      </top>
      <bottom style="double">
        <color rgb="FFFFC000"/>
      </bottom>
      <diagonal/>
    </border>
    <border>
      <left style="double">
        <color rgb="FFFFC000"/>
      </left>
      <right/>
      <top style="double">
        <color rgb="FFFFC000"/>
      </top>
      <bottom/>
      <diagonal/>
    </border>
    <border>
      <left/>
      <right/>
      <top style="double">
        <color rgb="FFFFC000"/>
      </top>
      <bottom/>
      <diagonal/>
    </border>
    <border>
      <left/>
      <right style="double">
        <color rgb="FFFFC000"/>
      </right>
      <top style="double">
        <color rgb="FFFFC000"/>
      </top>
      <bottom/>
      <diagonal/>
    </border>
    <border>
      <left style="double">
        <color rgb="FFFFC000"/>
      </left>
      <right/>
      <top/>
      <bottom/>
      <diagonal/>
    </border>
    <border>
      <left/>
      <right style="double">
        <color rgb="FFFFC000"/>
      </right>
      <top/>
      <bottom/>
      <diagonal/>
    </border>
    <border>
      <left style="double">
        <color rgb="FFFFC000"/>
      </left>
      <right/>
      <top/>
      <bottom style="double">
        <color rgb="FFFFC000"/>
      </bottom>
      <diagonal/>
    </border>
    <border>
      <left/>
      <right/>
      <top/>
      <bottom style="double">
        <color rgb="FFFFC000"/>
      </bottom>
      <diagonal/>
    </border>
    <border>
      <left/>
      <right style="double">
        <color rgb="FFFFC000"/>
      </right>
      <top/>
      <bottom style="double">
        <color rgb="FFFFC000"/>
      </bottom>
      <diagonal/>
    </border>
    <border>
      <left style="double">
        <color rgb="FFFFC000"/>
      </left>
      <right style="double">
        <color rgb="FFFFC000"/>
      </right>
      <top/>
      <bottom style="double">
        <color rgb="FFFFC000"/>
      </bottom>
      <diagonal/>
    </border>
    <border>
      <left style="double">
        <color rgb="FFFFC000"/>
      </left>
      <right/>
      <top style="double">
        <color rgb="FFFFC000"/>
      </top>
      <bottom style="double">
        <color rgb="FFFFC000"/>
      </bottom>
      <diagonal/>
    </border>
    <border>
      <left/>
      <right/>
      <top style="double">
        <color rgb="FFFFC000"/>
      </top>
      <bottom style="double">
        <color rgb="FFFFC000"/>
      </bottom>
      <diagonal/>
    </border>
    <border>
      <left/>
      <right style="double">
        <color rgb="FFFFC000"/>
      </right>
      <top style="double">
        <color rgb="FFFFC000"/>
      </top>
      <bottom style="double">
        <color rgb="FFFFC000"/>
      </bottom>
      <diagonal/>
    </border>
    <border>
      <left style="double">
        <color rgb="FFFFC000"/>
      </left>
      <right style="double">
        <color rgb="FFFFC000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rgb="FFF79646"/>
      </left>
      <right style="double">
        <color rgb="FFF79646"/>
      </right>
      <top style="double">
        <color rgb="FFF79646"/>
      </top>
      <bottom style="double">
        <color rgb="FFF79646"/>
      </bottom>
      <diagonal/>
    </border>
    <border>
      <left/>
      <right style="double">
        <color rgb="FFF79646"/>
      </right>
      <top style="double">
        <color rgb="FFF79646"/>
      </top>
      <bottom style="double">
        <color rgb="FFF79646"/>
      </bottom>
      <diagonal/>
    </border>
    <border>
      <left style="double">
        <color rgb="FFF79646"/>
      </left>
      <right style="double">
        <color rgb="FFF79646"/>
      </right>
      <top/>
      <bottom style="double">
        <color rgb="FFF79646"/>
      </bottom>
      <diagonal/>
    </border>
    <border>
      <left/>
      <right style="double">
        <color rgb="FFF79646"/>
      </right>
      <top/>
      <bottom style="double">
        <color rgb="FFF79646"/>
      </bottom>
      <diagonal/>
    </border>
    <border>
      <left/>
      <right style="double">
        <color rgb="FFF79646"/>
      </right>
      <top/>
      <bottom/>
      <diagonal/>
    </border>
    <border>
      <left/>
      <right/>
      <top/>
      <bottom style="double">
        <color rgb="FFF79646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/>
    </xf>
    <xf numFmtId="0" fontId="0" fillId="0" borderId="0" xfId="0" applyFill="1" applyAlignment="1"/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10" fillId="0" borderId="3" xfId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8" fillId="0" borderId="3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2" fontId="16" fillId="0" borderId="9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13" xfId="0" applyBorder="1" applyAlignment="1">
      <alignment horizontal="center" vertical="center" wrapText="1"/>
    </xf>
    <xf numFmtId="2" fontId="8" fillId="0" borderId="12" xfId="0" applyNumberFormat="1" applyFont="1" applyBorder="1"/>
    <xf numFmtId="0" fontId="8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1" xfId="0" applyBorder="1"/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4" xfId="0" applyFont="1" applyBorder="1"/>
    <xf numFmtId="2" fontId="8" fillId="0" borderId="23" xfId="0" applyNumberFormat="1" applyFont="1" applyBorder="1"/>
    <xf numFmtId="2" fontId="8" fillId="0" borderId="24" xfId="0" applyNumberFormat="1" applyFont="1" applyBorder="1"/>
    <xf numFmtId="0" fontId="0" fillId="14" borderId="0" xfId="0" applyFill="1"/>
    <xf numFmtId="0" fontId="0" fillId="0" borderId="26" xfId="0" applyBorder="1"/>
    <xf numFmtId="0" fontId="0" fillId="8" borderId="26" xfId="0" applyFill="1" applyBorder="1"/>
    <xf numFmtId="0" fontId="0" fillId="8" borderId="28" xfId="0" applyFill="1" applyBorder="1"/>
    <xf numFmtId="0" fontId="0" fillId="0" borderId="0" xfId="0" applyFill="1"/>
    <xf numFmtId="0" fontId="0" fillId="14" borderId="31" xfId="0" applyFill="1" applyBorder="1" applyAlignment="1">
      <alignment vertical="top" wrapText="1"/>
    </xf>
    <xf numFmtId="0" fontId="0" fillId="14" borderId="34" xfId="0" applyFill="1" applyBorder="1"/>
    <xf numFmtId="0" fontId="0" fillId="14" borderId="32" xfId="0" applyFill="1" applyBorder="1"/>
    <xf numFmtId="0" fontId="0" fillId="8" borderId="0" xfId="0" applyFill="1" applyBorder="1"/>
    <xf numFmtId="0" fontId="0" fillId="8" borderId="38" xfId="0" applyFill="1" applyBorder="1"/>
    <xf numFmtId="0" fontId="0" fillId="8" borderId="30" xfId="0" applyFill="1" applyBorder="1"/>
    <xf numFmtId="0" fontId="0" fillId="8" borderId="39" xfId="0" applyFill="1" applyBorder="1"/>
    <xf numFmtId="0" fontId="0" fillId="3" borderId="44" xfId="0" applyFill="1" applyBorder="1"/>
    <xf numFmtId="0" fontId="0" fillId="3" borderId="0" xfId="0" applyFill="1" applyBorder="1"/>
    <xf numFmtId="0" fontId="0" fillId="3" borderId="45" xfId="0" applyFill="1" applyBorder="1"/>
    <xf numFmtId="0" fontId="0" fillId="11" borderId="52" xfId="0" applyFill="1" applyBorder="1"/>
    <xf numFmtId="0" fontId="0" fillId="11" borderId="53" xfId="0" applyFill="1" applyBorder="1"/>
    <xf numFmtId="0" fontId="0" fillId="11" borderId="0" xfId="0" applyFill="1" applyBorder="1"/>
    <xf numFmtId="0" fontId="0" fillId="11" borderId="54" xfId="0" applyFill="1" applyBorder="1"/>
    <xf numFmtId="0" fontId="0" fillId="11" borderId="55" xfId="0" applyFill="1" applyBorder="1"/>
    <xf numFmtId="0" fontId="0" fillId="11" borderId="62" xfId="0" applyFill="1" applyBorder="1"/>
    <xf numFmtId="0" fontId="0" fillId="14" borderId="31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11" borderId="59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 wrapText="1"/>
    </xf>
    <xf numFmtId="0" fontId="4" fillId="11" borderId="49" xfId="0" applyFont="1" applyFill="1" applyBorder="1" applyAlignment="1">
      <alignment horizontal="center" vertical="center" wrapText="1"/>
    </xf>
    <xf numFmtId="0" fontId="0" fillId="11" borderId="55" xfId="0" applyFill="1" applyBorder="1" applyAlignment="1">
      <alignment horizontal="center" vertical="center"/>
    </xf>
    <xf numFmtId="0" fontId="0" fillId="11" borderId="58" xfId="0" applyFill="1" applyBorder="1" applyAlignment="1">
      <alignment horizontal="center" vertical="center"/>
    </xf>
    <xf numFmtId="0" fontId="4" fillId="11" borderId="60" xfId="0" applyFont="1" applyFill="1" applyBorder="1" applyAlignment="1">
      <alignment horizontal="center" vertical="center" wrapText="1"/>
    </xf>
    <xf numFmtId="0" fontId="4" fillId="11" borderId="61" xfId="0" applyFont="1" applyFill="1" applyBorder="1" applyAlignment="1">
      <alignment horizontal="center" vertical="center" wrapText="1"/>
    </xf>
    <xf numFmtId="0" fontId="0" fillId="11" borderId="56" xfId="0" applyFill="1" applyBorder="1" applyAlignment="1">
      <alignment horizontal="center" vertical="center"/>
    </xf>
    <xf numFmtId="0" fontId="0" fillId="11" borderId="57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/>
    </xf>
    <xf numFmtId="0" fontId="0" fillId="0" borderId="66" xfId="0" applyBorder="1"/>
    <xf numFmtId="0" fontId="0" fillId="0" borderId="66" xfId="0" applyBorder="1" applyAlignment="1">
      <alignment wrapText="1"/>
    </xf>
    <xf numFmtId="0" fontId="0" fillId="11" borderId="71" xfId="0" applyFill="1" applyBorder="1"/>
    <xf numFmtId="0" fontId="0" fillId="0" borderId="73" xfId="0" applyBorder="1"/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4" fillId="0" borderId="75" xfId="0" applyFont="1" applyBorder="1" applyAlignment="1">
      <alignment horizontal="center" wrapText="1"/>
    </xf>
    <xf numFmtId="0" fontId="0" fillId="2" borderId="63" xfId="0" applyFill="1" applyBorder="1"/>
    <xf numFmtId="0" fontId="0" fillId="13" borderId="75" xfId="0" applyFill="1" applyBorder="1"/>
    <xf numFmtId="0" fontId="0" fillId="11" borderId="63" xfId="0" applyFill="1" applyBorder="1"/>
    <xf numFmtId="0" fontId="0" fillId="12" borderId="72" xfId="0" applyFill="1" applyBorder="1"/>
    <xf numFmtId="0" fontId="0" fillId="5" borderId="63" xfId="0" applyFill="1" applyBorder="1"/>
    <xf numFmtId="0" fontId="0" fillId="11" borderId="72" xfId="0" applyFill="1" applyBorder="1"/>
    <xf numFmtId="0" fontId="0" fillId="2" borderId="72" xfId="0" applyFill="1" applyBorder="1"/>
    <xf numFmtId="0" fontId="0" fillId="9" borderId="72" xfId="0" applyFill="1" applyBorder="1"/>
    <xf numFmtId="0" fontId="0" fillId="7" borderId="72" xfId="0" applyFill="1" applyBorder="1"/>
    <xf numFmtId="0" fontId="0" fillId="7" borderId="63" xfId="0" applyFill="1" applyBorder="1"/>
    <xf numFmtId="0" fontId="12" fillId="2" borderId="69" xfId="0" applyFont="1" applyFill="1" applyBorder="1"/>
    <xf numFmtId="0" fontId="0" fillId="10" borderId="70" xfId="0" applyFill="1" applyBorder="1"/>
    <xf numFmtId="0" fontId="0" fillId="9" borderId="74" xfId="0" applyFill="1" applyBorder="1"/>
    <xf numFmtId="0" fontId="4" fillId="0" borderId="76" xfId="0" applyFont="1" applyBorder="1" applyAlignment="1">
      <alignment horizontal="center" wrapText="1"/>
    </xf>
    <xf numFmtId="0" fontId="0" fillId="7" borderId="74" xfId="0" applyFill="1" applyBorder="1"/>
    <xf numFmtId="0" fontId="0" fillId="4" borderId="64" xfId="0" applyFill="1" applyBorder="1"/>
    <xf numFmtId="0" fontId="0" fillId="4" borderId="65" xfId="0" applyFill="1" applyBorder="1"/>
    <xf numFmtId="0" fontId="0" fillId="4" borderId="66" xfId="0" applyFill="1" applyBorder="1"/>
    <xf numFmtId="0" fontId="0" fillId="4" borderId="67" xfId="0" applyFill="1" applyBorder="1"/>
    <xf numFmtId="0" fontId="0" fillId="4" borderId="0" xfId="0" applyFill="1" applyBorder="1"/>
    <xf numFmtId="0" fontId="0" fillId="4" borderId="68" xfId="0" applyFill="1" applyBorder="1"/>
    <xf numFmtId="0" fontId="0" fillId="4" borderId="0" xfId="0" applyFill="1"/>
    <xf numFmtId="0" fontId="0" fillId="8" borderId="71" xfId="0" applyFill="1" applyBorder="1"/>
    <xf numFmtId="0" fontId="4" fillId="2" borderId="74" xfId="0" applyFont="1" applyFill="1" applyBorder="1"/>
    <xf numFmtId="0" fontId="4" fillId="5" borderId="74" xfId="0" applyFont="1" applyFill="1" applyBorder="1"/>
    <xf numFmtId="0" fontId="4" fillId="9" borderId="74" xfId="0" applyFont="1" applyFill="1" applyBorder="1"/>
    <xf numFmtId="0" fontId="4" fillId="4" borderId="63" xfId="0" applyFont="1" applyFill="1" applyBorder="1" applyAlignment="1">
      <alignment wrapText="1"/>
    </xf>
    <xf numFmtId="0" fontId="4" fillId="6" borderId="63" xfId="0" applyFont="1" applyFill="1" applyBorder="1" applyAlignment="1">
      <alignment wrapText="1"/>
    </xf>
    <xf numFmtId="0" fontId="0" fillId="0" borderId="72" xfId="0" applyBorder="1" applyAlignment="1">
      <alignment wrapText="1"/>
    </xf>
    <xf numFmtId="0" fontId="10" fillId="11" borderId="3" xfId="1" applyFill="1" applyBorder="1" applyAlignment="1">
      <alignment horizontal="center" vertical="center" wrapText="1"/>
    </xf>
    <xf numFmtId="0" fontId="10" fillId="14" borderId="3" xfId="1" applyFill="1" applyBorder="1" applyAlignment="1">
      <alignment horizontal="center" vertical="center" wrapText="1"/>
    </xf>
    <xf numFmtId="0" fontId="10" fillId="8" borderId="3" xfId="1" applyFill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10" fillId="0" borderId="79" xfId="1" applyBorder="1" applyAlignment="1">
      <alignment horizontal="center" vertical="center" wrapText="1"/>
    </xf>
    <xf numFmtId="0" fontId="18" fillId="0" borderId="80" xfId="0" applyFont="1" applyBorder="1"/>
    <xf numFmtId="2" fontId="18" fillId="0" borderId="80" xfId="0" applyNumberFormat="1" applyFont="1" applyBorder="1"/>
    <xf numFmtId="0" fontId="10" fillId="18" borderId="79" xfId="1" applyFill="1" applyBorder="1" applyAlignment="1">
      <alignment horizontal="center" vertical="center" wrapText="1"/>
    </xf>
    <xf numFmtId="0" fontId="10" fillId="19" borderId="79" xfId="1" applyFill="1" applyBorder="1" applyAlignment="1">
      <alignment horizontal="center" vertical="center" wrapText="1"/>
    </xf>
    <xf numFmtId="0" fontId="10" fillId="20" borderId="79" xfId="1" applyFill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11" borderId="3" xfId="1" applyFont="1" applyFill="1" applyBorder="1" applyAlignment="1">
      <alignment horizontal="center" vertical="center" wrapText="1"/>
    </xf>
    <xf numFmtId="0" fontId="19" fillId="14" borderId="3" xfId="1" applyFont="1" applyFill="1" applyBorder="1" applyAlignment="1">
      <alignment horizontal="center" vertical="center" wrapText="1"/>
    </xf>
    <xf numFmtId="0" fontId="19" fillId="8" borderId="3" xfId="1" applyFont="1" applyFill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18" borderId="80" xfId="0" applyFont="1" applyFill="1" applyBorder="1" applyAlignment="1">
      <alignment horizontal="center" vertical="center" wrapText="1"/>
    </xf>
    <xf numFmtId="0" fontId="20" fillId="19" borderId="80" xfId="0" applyFont="1" applyFill="1" applyBorder="1" applyAlignment="1">
      <alignment horizontal="center" vertical="center" wrapText="1"/>
    </xf>
    <xf numFmtId="0" fontId="20" fillId="20" borderId="80" xfId="0" applyFont="1" applyFill="1" applyBorder="1" applyAlignment="1">
      <alignment horizontal="center" vertical="center" wrapText="1"/>
    </xf>
    <xf numFmtId="0" fontId="8" fillId="0" borderId="0" xfId="0" applyFont="1"/>
    <xf numFmtId="2" fontId="18" fillId="0" borderId="0" xfId="0" applyNumberFormat="1" applyFont="1" applyBorder="1"/>
    <xf numFmtId="2" fontId="19" fillId="0" borderId="3" xfId="1" applyNumberFormat="1" applyFont="1" applyBorder="1" applyAlignment="1">
      <alignment horizontal="center" vertical="center" wrapText="1"/>
    </xf>
    <xf numFmtId="2" fontId="19" fillId="11" borderId="3" xfId="1" applyNumberFormat="1" applyFont="1" applyFill="1" applyBorder="1" applyAlignment="1">
      <alignment horizontal="center" vertical="center" wrapText="1"/>
    </xf>
    <xf numFmtId="2" fontId="19" fillId="14" borderId="3" xfId="1" applyNumberFormat="1" applyFont="1" applyFill="1" applyBorder="1" applyAlignment="1">
      <alignment horizontal="center" vertical="center" wrapText="1"/>
    </xf>
    <xf numFmtId="2" fontId="19" fillId="8" borderId="3" xfId="1" applyNumberFormat="1" applyFont="1" applyFill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vertical="top" wrapText="1"/>
    </xf>
    <xf numFmtId="1" fontId="8" fillId="0" borderId="12" xfId="0" applyNumberFormat="1" applyFont="1" applyBorder="1"/>
    <xf numFmtId="2" fontId="0" fillId="0" borderId="0" xfId="0" applyNumberFormat="1"/>
    <xf numFmtId="2" fontId="20" fillId="0" borderId="80" xfId="0" applyNumberFormat="1" applyFont="1" applyBorder="1" applyAlignment="1">
      <alignment horizontal="center" vertical="center" wrapText="1"/>
    </xf>
    <xf numFmtId="2" fontId="20" fillId="18" borderId="80" xfId="0" applyNumberFormat="1" applyFont="1" applyFill="1" applyBorder="1" applyAlignment="1">
      <alignment horizontal="center" vertical="center" wrapText="1"/>
    </xf>
    <xf numFmtId="2" fontId="20" fillId="19" borderId="80" xfId="0" applyNumberFormat="1" applyFont="1" applyFill="1" applyBorder="1" applyAlignment="1">
      <alignment horizontal="center" vertical="center" wrapText="1"/>
    </xf>
    <xf numFmtId="2" fontId="20" fillId="20" borderId="80" xfId="0" applyNumberFormat="1" applyFont="1" applyFill="1" applyBorder="1" applyAlignment="1">
      <alignment horizontal="center" vertical="center" wrapText="1"/>
    </xf>
    <xf numFmtId="2" fontId="20" fillId="20" borderId="8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1" borderId="82" xfId="0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10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4" borderId="36" xfId="0" applyFill="1" applyBorder="1" applyAlignment="1">
      <alignment horizontal="center"/>
    </xf>
    <xf numFmtId="0" fontId="0" fillId="14" borderId="33" xfId="0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37" xfId="0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CC00"/>
      <color rgb="FF6666FF"/>
      <color rgb="FF66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66676</xdr:colOff>
      <xdr:row>2</xdr:row>
      <xdr:rowOff>352424</xdr:rowOff>
    </xdr:from>
    <xdr:to>
      <xdr:col>11</xdr:col>
      <xdr:colOff>941096</xdr:colOff>
      <xdr:row>9</xdr:row>
      <xdr:rowOff>752474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1" y="1352549"/>
          <a:ext cx="2779420" cy="1914525"/>
        </a:xfrm>
        <a:prstGeom prst="rect">
          <a:avLst/>
        </a:prstGeom>
        <a:noFill/>
        <a:ln w="28575" cmpd="dbl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</xdr:row>
      <xdr:rowOff>142875</xdr:rowOff>
    </xdr:from>
    <xdr:to>
      <xdr:col>4</xdr:col>
      <xdr:colOff>209550</xdr:colOff>
      <xdr:row>19</xdr:row>
      <xdr:rowOff>133350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33400"/>
          <a:ext cx="2990850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1</xdr:row>
      <xdr:rowOff>10466</xdr:rowOff>
    </xdr:from>
    <xdr:to>
      <xdr:col>5</xdr:col>
      <xdr:colOff>168020</xdr:colOff>
      <xdr:row>15</xdr:row>
      <xdr:rowOff>153341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4" y="198873"/>
          <a:ext cx="3046454" cy="278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154180</xdr:colOff>
      <xdr:row>1</xdr:row>
      <xdr:rowOff>29918</xdr:rowOff>
    </xdr:from>
    <xdr:to>
      <xdr:col>12</xdr:col>
      <xdr:colOff>249430</xdr:colOff>
      <xdr:row>15</xdr:row>
      <xdr:rowOff>107706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7229" y="228792"/>
          <a:ext cx="2523602" cy="2715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188408</xdr:colOff>
      <xdr:row>0</xdr:row>
      <xdr:rowOff>104670</xdr:rowOff>
    </xdr:from>
    <xdr:to>
      <xdr:col>19</xdr:col>
      <xdr:colOff>931358</xdr:colOff>
      <xdr:row>15</xdr:row>
      <xdr:rowOff>139851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8463" y="104670"/>
          <a:ext cx="3945862" cy="2871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4</xdr:row>
      <xdr:rowOff>47625</xdr:rowOff>
    </xdr:from>
    <xdr:to>
      <xdr:col>2</xdr:col>
      <xdr:colOff>485775</xdr:colOff>
      <xdr:row>14</xdr:row>
      <xdr:rowOff>95250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09625"/>
          <a:ext cx="1600200" cy="1952625"/>
        </a:xfrm>
        <a:prstGeom prst="rect">
          <a:avLst/>
        </a:prstGeom>
        <a:noFill/>
        <a:ln w="19050">
          <a:solidFill>
            <a:schemeClr val="accent6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342900</xdr:colOff>
      <xdr:row>4</xdr:row>
      <xdr:rowOff>57150</xdr:rowOff>
    </xdr:from>
    <xdr:to>
      <xdr:col>8</xdr:col>
      <xdr:colOff>247650</xdr:colOff>
      <xdr:row>14</xdr:row>
      <xdr:rowOff>152400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819150"/>
          <a:ext cx="2733675" cy="2000250"/>
        </a:xfrm>
        <a:prstGeom prst="rect">
          <a:avLst/>
        </a:prstGeom>
        <a:noFill/>
        <a:ln w="19050">
          <a:solidFill>
            <a:srgbClr val="FFC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504825</xdr:colOff>
      <xdr:row>4</xdr:row>
      <xdr:rowOff>85725</xdr:rowOff>
    </xdr:from>
    <xdr:to>
      <xdr:col>14</xdr:col>
      <xdr:colOff>291405</xdr:colOff>
      <xdr:row>14</xdr:row>
      <xdr:rowOff>142875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847725"/>
          <a:ext cx="2605980" cy="1962150"/>
        </a:xfrm>
        <a:prstGeom prst="rect">
          <a:avLst/>
        </a:prstGeom>
        <a:noFill/>
        <a:ln w="19050">
          <a:solidFill>
            <a:srgbClr val="FFC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342901</xdr:colOff>
      <xdr:row>19</xdr:row>
      <xdr:rowOff>38099</xdr:rowOff>
    </xdr:from>
    <xdr:to>
      <xdr:col>4</xdr:col>
      <xdr:colOff>304762</xdr:colOff>
      <xdr:row>30</xdr:row>
      <xdr:rowOff>123824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3848099"/>
          <a:ext cx="2590761" cy="2181225"/>
        </a:xfrm>
        <a:prstGeom prst="rect">
          <a:avLst/>
        </a:prstGeom>
        <a:noFill/>
        <a:ln w="19050">
          <a:solidFill>
            <a:srgbClr val="6666FF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609600</xdr:colOff>
      <xdr:row>19</xdr:row>
      <xdr:rowOff>39353</xdr:rowOff>
    </xdr:from>
    <xdr:to>
      <xdr:col>10</xdr:col>
      <xdr:colOff>847725</xdr:colOff>
      <xdr:row>30</xdr:row>
      <xdr:rowOff>104775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849353"/>
          <a:ext cx="2466975" cy="2160922"/>
        </a:xfrm>
        <a:prstGeom prst="rect">
          <a:avLst/>
        </a:prstGeom>
        <a:noFill/>
        <a:ln w="19050">
          <a:solidFill>
            <a:srgbClr val="7030A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8"/>
  <sheetViews>
    <sheetView workbookViewId="0">
      <selection activeCell="E11" sqref="E11"/>
    </sheetView>
  </sheetViews>
  <sheetFormatPr defaultRowHeight="15" x14ac:dyDescent="0.25"/>
  <cols>
    <col min="5" max="5" width="17.28515625" customWidth="1"/>
    <col min="6" max="6" width="15.28515625" customWidth="1"/>
    <col min="7" max="7" width="16.5703125" customWidth="1"/>
  </cols>
  <sheetData>
    <row r="1" spans="1:7" ht="15.75" thickBot="1" x14ac:dyDescent="0.3">
      <c r="A1" s="158" t="s">
        <v>0</v>
      </c>
      <c r="B1" s="158"/>
      <c r="C1" s="158"/>
      <c r="D1" s="158"/>
      <c r="E1" s="158"/>
      <c r="F1" s="158"/>
      <c r="G1" s="158"/>
    </row>
    <row r="2" spans="1:7" ht="64.5" thickTop="1" thickBot="1" x14ac:dyDescent="0.3">
      <c r="A2" s="4" t="s">
        <v>9</v>
      </c>
      <c r="B2" s="4" t="s">
        <v>10</v>
      </c>
      <c r="C2" s="5" t="s">
        <v>15</v>
      </c>
      <c r="D2" s="5" t="s">
        <v>11</v>
      </c>
      <c r="E2" s="4" t="s">
        <v>12</v>
      </c>
      <c r="F2" s="4" t="s">
        <v>13</v>
      </c>
      <c r="G2" s="4" t="s">
        <v>14</v>
      </c>
    </row>
    <row r="3" spans="1:7" ht="30" customHeight="1" thickTop="1" thickBot="1" x14ac:dyDescent="0.3">
      <c r="A3" s="6">
        <v>3</v>
      </c>
      <c r="B3" s="6">
        <v>4</v>
      </c>
      <c r="C3" s="6">
        <v>5</v>
      </c>
      <c r="D3" s="6">
        <f>A3*B3*C3</f>
        <v>60</v>
      </c>
      <c r="E3" s="6">
        <f>2*(A3+B3)*C3</f>
        <v>70</v>
      </c>
      <c r="F3" s="6">
        <f>E3+2*A3*B3</f>
        <v>94</v>
      </c>
      <c r="G3" s="7">
        <f>(36*3.14*D3*D3)/(F3*F3*F3)</f>
        <v>0.48994924053437106</v>
      </c>
    </row>
    <row r="4" spans="1:7" ht="15.75" thickTop="1" x14ac:dyDescent="0.25"/>
    <row r="8" spans="1:7" ht="15.75" thickBot="1" x14ac:dyDescent="0.3">
      <c r="A8" s="10"/>
      <c r="B8" s="10"/>
      <c r="C8" s="159" t="s">
        <v>1</v>
      </c>
      <c r="D8" s="159"/>
      <c r="E8" s="159"/>
      <c r="F8" s="159"/>
      <c r="G8" s="159"/>
    </row>
    <row r="9" spans="1:7" ht="61.5" thickTop="1" thickBot="1" x14ac:dyDescent="0.3">
      <c r="C9" s="8" t="s">
        <v>16</v>
      </c>
      <c r="D9" s="8" t="s">
        <v>11</v>
      </c>
      <c r="E9" s="8" t="s">
        <v>17</v>
      </c>
      <c r="F9" s="8" t="s">
        <v>13</v>
      </c>
      <c r="G9" s="8" t="s">
        <v>14</v>
      </c>
    </row>
    <row r="10" spans="1:7" ht="27.75" thickTop="1" thickBot="1" x14ac:dyDescent="0.3">
      <c r="A10" s="3"/>
      <c r="B10" s="3"/>
      <c r="C10" s="6">
        <v>5</v>
      </c>
      <c r="D10" s="6">
        <f>C10*C10*C10</f>
        <v>125</v>
      </c>
      <c r="E10" s="6">
        <f>4*C10*C10</f>
        <v>100</v>
      </c>
      <c r="F10" s="6">
        <f>E10+C10*C10*2</f>
        <v>150</v>
      </c>
      <c r="G10" s="9">
        <f>(36*3.14*D10*D10)/(F10*F10*F10)</f>
        <v>0.52333333333333332</v>
      </c>
    </row>
    <row r="11" spans="1:7" ht="15.75" thickTop="1" x14ac:dyDescent="0.25"/>
    <row r="18" spans="3:3" ht="306.75" x14ac:dyDescent="12.2">
      <c r="C18" s="2"/>
    </row>
  </sheetData>
  <mergeCells count="2">
    <mergeCell ref="A1:G1"/>
    <mergeCell ref="C8:G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O22"/>
  <sheetViews>
    <sheetView workbookViewId="0">
      <selection activeCell="A3" sqref="A3"/>
    </sheetView>
  </sheetViews>
  <sheetFormatPr defaultRowHeight="15" x14ac:dyDescent="0.25"/>
  <cols>
    <col min="1" max="1" width="30.7109375" customWidth="1"/>
    <col min="3" max="7" width="15.7109375" customWidth="1"/>
    <col min="8" max="8" width="26" customWidth="1"/>
    <col min="12" max="12" width="72.85546875" customWidth="1"/>
  </cols>
  <sheetData>
    <row r="1" spans="1:8" ht="15.75" thickBot="1" x14ac:dyDescent="0.3">
      <c r="A1" s="160" t="s">
        <v>51</v>
      </c>
      <c r="B1" s="160"/>
      <c r="C1" s="160"/>
      <c r="D1" s="160"/>
      <c r="E1" s="160"/>
      <c r="F1" s="160"/>
      <c r="G1" s="160"/>
      <c r="H1" s="160"/>
    </row>
    <row r="2" spans="1:8" ht="61.5" thickTop="1" thickBot="1" x14ac:dyDescent="0.3">
      <c r="A2" s="11" t="s">
        <v>19</v>
      </c>
      <c r="B2" s="11" t="s">
        <v>15</v>
      </c>
      <c r="C2" s="11" t="s">
        <v>18</v>
      </c>
      <c r="D2" s="11" t="s">
        <v>11</v>
      </c>
      <c r="E2" s="11" t="s">
        <v>52</v>
      </c>
      <c r="F2" s="11" t="s">
        <v>17</v>
      </c>
      <c r="G2" s="11" t="s">
        <v>13</v>
      </c>
      <c r="H2" s="11" t="s">
        <v>14</v>
      </c>
    </row>
    <row r="3" spans="1:8" ht="36.75" customHeight="1" thickTop="1" thickBot="1" x14ac:dyDescent="0.45">
      <c r="A3" s="13" t="s">
        <v>20</v>
      </c>
      <c r="B3" s="12"/>
      <c r="C3" s="143"/>
      <c r="D3" s="136">
        <f t="shared" ref="D3:D4" si="0">C3*B3</f>
        <v>0</v>
      </c>
      <c r="E3" s="12"/>
      <c r="F3" s="12">
        <f>призма!B3*'прямоугольный треугольник'!E24</f>
        <v>0</v>
      </c>
      <c r="G3" s="12">
        <f>F3+2*C3</f>
        <v>0</v>
      </c>
      <c r="H3" s="15" t="e">
        <f>(36*PI()*D3*D3)/(G3*G3*G3)</f>
        <v>#DIV/0!</v>
      </c>
    </row>
    <row r="4" spans="1:8" ht="27.75" thickTop="1" thickBot="1" x14ac:dyDescent="0.3">
      <c r="A4" s="13" t="s">
        <v>21</v>
      </c>
      <c r="B4" s="135"/>
      <c r="C4" s="135"/>
      <c r="D4" s="136">
        <f t="shared" si="0"/>
        <v>0</v>
      </c>
      <c r="E4" s="135"/>
      <c r="F4" s="135">
        <f>E4*B4</f>
        <v>0</v>
      </c>
      <c r="G4" s="135">
        <f>F4+2*C4</f>
        <v>0</v>
      </c>
      <c r="H4" s="145" t="e">
        <f>(36*PI()*D4*D4)/POWER(G4,3)</f>
        <v>#DIV/0!</v>
      </c>
    </row>
    <row r="5" spans="1:8" ht="27.75" thickTop="1" thickBot="1" x14ac:dyDescent="0.3">
      <c r="A5" s="124" t="s">
        <v>22</v>
      </c>
      <c r="B5" s="136"/>
      <c r="C5" s="136"/>
      <c r="D5" s="136">
        <f>C5*B5</f>
        <v>0</v>
      </c>
      <c r="E5" s="136"/>
      <c r="F5" s="136">
        <f>E5*B5</f>
        <v>0</v>
      </c>
      <c r="G5" s="136">
        <f>F5+2*C5</f>
        <v>0</v>
      </c>
      <c r="H5" s="146" t="e">
        <f>(36*PI()*D5*D5)/POWER(G5,3)</f>
        <v>#DIV/0!</v>
      </c>
    </row>
    <row r="6" spans="1:8" ht="27.75" thickTop="1" thickBot="1" x14ac:dyDescent="0.3">
      <c r="A6" s="125" t="s">
        <v>23</v>
      </c>
      <c r="B6" s="137"/>
      <c r="C6" s="137"/>
      <c r="D6" s="137">
        <f t="shared" ref="D6:D7" si="1">C6*B6</f>
        <v>0</v>
      </c>
      <c r="E6" s="137"/>
      <c r="F6" s="137">
        <f t="shared" ref="F6:F7" si="2">E6*B6</f>
        <v>0</v>
      </c>
      <c r="G6" s="137">
        <f t="shared" ref="G6:G7" si="3">F6+2*C6</f>
        <v>0</v>
      </c>
      <c r="H6" s="147" t="e">
        <f t="shared" ref="H6:H7" si="4">(36*PI()*D6*D6)/POWER(G6,3)</f>
        <v>#DIV/0!</v>
      </c>
    </row>
    <row r="7" spans="1:8" ht="27.75" thickTop="1" thickBot="1" x14ac:dyDescent="0.3">
      <c r="A7" s="126" t="s">
        <v>24</v>
      </c>
      <c r="B7" s="138"/>
      <c r="C7" s="138"/>
      <c r="D7" s="138">
        <f t="shared" si="1"/>
        <v>0</v>
      </c>
      <c r="E7" s="138"/>
      <c r="F7" s="138">
        <f t="shared" si="2"/>
        <v>0</v>
      </c>
      <c r="G7" s="138">
        <f t="shared" si="3"/>
        <v>0</v>
      </c>
      <c r="H7" s="148" t="e">
        <f t="shared" si="4"/>
        <v>#DIV/0!</v>
      </c>
    </row>
    <row r="8" spans="1:8" ht="15.75" thickTop="1" x14ac:dyDescent="0.25"/>
    <row r="22" spans="13:15" ht="12" customHeight="1" x14ac:dyDescent="0.25">
      <c r="M22" s="1"/>
      <c r="N22" s="1"/>
      <c r="O22" s="1"/>
    </row>
  </sheetData>
  <mergeCells count="1">
    <mergeCell ref="A1:H1"/>
  </mergeCells>
  <hyperlinks>
    <hyperlink ref="A3" location="'прямоугольный треугольник'!A1" display="прямоугольный треугольник"/>
    <hyperlink ref="A4" location="треугольник!A1" display="треугольник"/>
    <hyperlink ref="A5" location="' четырухугольники'!A1" display="параллелограмм"/>
    <hyperlink ref="A6" location="' четырухугольники'!A1" display="ромб"/>
    <hyperlink ref="A7" location="' четырухугольники'!A1" display="трапеция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workbookViewId="0">
      <selection activeCell="B11" sqref="B11"/>
    </sheetView>
  </sheetViews>
  <sheetFormatPr defaultRowHeight="15" x14ac:dyDescent="0.25"/>
  <cols>
    <col min="1" max="1" width="32.5703125" customWidth="1"/>
    <col min="2" max="2" width="13.7109375" customWidth="1"/>
    <col min="3" max="3" width="18.7109375" customWidth="1"/>
    <col min="5" max="5" width="10.85546875" customWidth="1"/>
    <col min="6" max="6" width="17.42578125" customWidth="1"/>
    <col min="7" max="7" width="14.7109375" customWidth="1"/>
    <col min="8" max="8" width="16.140625" customWidth="1"/>
    <col min="9" max="10" width="17.28515625" customWidth="1"/>
  </cols>
  <sheetData>
    <row r="1" spans="1:9" ht="15.75" thickBot="1" x14ac:dyDescent="0.3">
      <c r="A1" s="161" t="s">
        <v>76</v>
      </c>
      <c r="B1" s="161"/>
      <c r="C1" s="161"/>
      <c r="D1" s="161"/>
      <c r="E1" s="161"/>
      <c r="F1" s="161"/>
      <c r="G1" s="161"/>
      <c r="H1" s="161"/>
      <c r="I1" s="161"/>
    </row>
    <row r="2" spans="1:9" ht="61.5" thickTop="1" thickBot="1" x14ac:dyDescent="0.3">
      <c r="A2" s="127" t="s">
        <v>19</v>
      </c>
      <c r="B2" s="128" t="s">
        <v>15</v>
      </c>
      <c r="C2" s="128" t="s">
        <v>73</v>
      </c>
      <c r="D2" s="128" t="s">
        <v>11</v>
      </c>
      <c r="E2" s="128" t="s">
        <v>74</v>
      </c>
      <c r="F2" s="128" t="s">
        <v>52</v>
      </c>
      <c r="G2" s="128" t="s">
        <v>17</v>
      </c>
      <c r="H2" s="128" t="s">
        <v>13</v>
      </c>
      <c r="I2" s="128" t="s">
        <v>14</v>
      </c>
    </row>
    <row r="3" spans="1:9" ht="24.75" customHeight="1" thickTop="1" thickBot="1" x14ac:dyDescent="0.45">
      <c r="A3" s="129" t="s">
        <v>20</v>
      </c>
      <c r="B3" s="130">
        <v>2</v>
      </c>
      <c r="C3" s="143"/>
      <c r="D3" s="130">
        <f>(C3*B3)/3</f>
        <v>0</v>
      </c>
      <c r="E3" s="130"/>
      <c r="F3" s="131"/>
      <c r="G3" s="131">
        <f>(F3*E3)/2</f>
        <v>0</v>
      </c>
      <c r="H3" s="131">
        <f>G3+C3</f>
        <v>0</v>
      </c>
      <c r="I3" s="131" t="e">
        <f t="shared" ref="I3:I7" si="0">(36*PI()*D3*D3)/(POWER(H3,3))</f>
        <v>#DIV/0!</v>
      </c>
    </row>
    <row r="4" spans="1:9" ht="27.75" thickTop="1" thickBot="1" x14ac:dyDescent="0.45">
      <c r="A4" s="129" t="s">
        <v>21</v>
      </c>
      <c r="B4" s="139"/>
      <c r="C4" s="139"/>
      <c r="D4" s="130">
        <f t="shared" ref="D4:D7" si="1">(C4*B4)/3</f>
        <v>0</v>
      </c>
      <c r="E4" s="130"/>
      <c r="F4" s="153"/>
      <c r="G4" s="131">
        <f t="shared" ref="G4:G7" si="2">(F4*E4)/2</f>
        <v>0</v>
      </c>
      <c r="H4" s="131">
        <f t="shared" ref="H4:H7" si="3">G4+C4</f>
        <v>0</v>
      </c>
      <c r="I4" s="131" t="e">
        <f t="shared" si="0"/>
        <v>#DIV/0!</v>
      </c>
    </row>
    <row r="5" spans="1:9" ht="27.75" thickTop="1" thickBot="1" x14ac:dyDescent="0.3">
      <c r="A5" s="132" t="s">
        <v>22</v>
      </c>
      <c r="B5" s="140"/>
      <c r="C5" s="140"/>
      <c r="D5" s="140">
        <f t="shared" si="1"/>
        <v>0</v>
      </c>
      <c r="E5" s="140"/>
      <c r="F5" s="154"/>
      <c r="G5" s="154">
        <f t="shared" si="2"/>
        <v>0</v>
      </c>
      <c r="H5" s="154">
        <f t="shared" si="3"/>
        <v>0</v>
      </c>
      <c r="I5" s="154" t="e">
        <f t="shared" si="0"/>
        <v>#DIV/0!</v>
      </c>
    </row>
    <row r="6" spans="1:9" ht="27.75" thickTop="1" thickBot="1" x14ac:dyDescent="0.3">
      <c r="A6" s="133" t="s">
        <v>23</v>
      </c>
      <c r="B6" s="141"/>
      <c r="C6" s="141"/>
      <c r="D6" s="141">
        <f t="shared" si="1"/>
        <v>0</v>
      </c>
      <c r="E6" s="141"/>
      <c r="F6" s="155"/>
      <c r="G6" s="155">
        <f t="shared" si="2"/>
        <v>0</v>
      </c>
      <c r="H6" s="155">
        <f t="shared" si="3"/>
        <v>0</v>
      </c>
      <c r="I6" s="155" t="e">
        <f t="shared" si="0"/>
        <v>#DIV/0!</v>
      </c>
    </row>
    <row r="7" spans="1:9" ht="27.75" thickTop="1" thickBot="1" x14ac:dyDescent="0.3">
      <c r="A7" s="134" t="s">
        <v>24</v>
      </c>
      <c r="B7" s="142"/>
      <c r="C7" s="142"/>
      <c r="D7" s="142">
        <f t="shared" si="1"/>
        <v>0</v>
      </c>
      <c r="E7" s="142"/>
      <c r="F7" s="156"/>
      <c r="G7" s="156">
        <f t="shared" si="2"/>
        <v>0</v>
      </c>
      <c r="H7" s="156">
        <f t="shared" si="3"/>
        <v>0</v>
      </c>
      <c r="I7" s="157" t="e">
        <f t="shared" si="0"/>
        <v>#DIV/0!</v>
      </c>
    </row>
    <row r="8" spans="1:9" ht="27" thickTop="1" x14ac:dyDescent="0.4">
      <c r="I8" s="144"/>
    </row>
    <row r="9" spans="1:9" ht="27" thickBot="1" x14ac:dyDescent="0.45">
      <c r="A9" s="162" t="s">
        <v>77</v>
      </c>
      <c r="B9" s="162"/>
      <c r="C9" s="162"/>
      <c r="I9" s="144"/>
    </row>
    <row r="10" spans="1:9" ht="76.5" thickTop="1" thickBot="1" x14ac:dyDescent="0.3">
      <c r="A10" s="128" t="s">
        <v>11</v>
      </c>
      <c r="B10" s="128" t="s">
        <v>13</v>
      </c>
      <c r="C10" s="128" t="s">
        <v>14</v>
      </c>
    </row>
    <row r="11" spans="1:9" ht="15.75" thickTop="1" x14ac:dyDescent="0.25">
      <c r="C11" s="152" t="e">
        <f>(36*PI()*A11*A11)/(POWER(B11,3))</f>
        <v>#DIV/0!</v>
      </c>
    </row>
  </sheetData>
  <mergeCells count="2">
    <mergeCell ref="A1:I1"/>
    <mergeCell ref="A9:C9"/>
  </mergeCells>
  <hyperlinks>
    <hyperlink ref="A3" location="'прямоугольный треугольник'!A1" display="'прямоугольный треугольник'!A1"/>
    <hyperlink ref="A4" location="треугольник!A1" display="треугольник!A1"/>
    <hyperlink ref="A5" location="' четырухугольники'!A1" display="' четырухугольники'!A1"/>
    <hyperlink ref="A6" location="' четырухугольники'!A1" display="' четырухугольники'!A1"/>
    <hyperlink ref="A7" location="' четырухугольники'!A1" display="' четырухугольники'!A1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5"/>
  <sheetViews>
    <sheetView workbookViewId="0">
      <selection activeCell="F14" sqref="F14"/>
    </sheetView>
  </sheetViews>
  <sheetFormatPr defaultRowHeight="15" x14ac:dyDescent="0.25"/>
  <cols>
    <col min="1" max="1" width="15.85546875" customWidth="1"/>
    <col min="2" max="2" width="10.42578125" customWidth="1"/>
    <col min="3" max="3" width="12" bestFit="1" customWidth="1"/>
    <col min="4" max="4" width="15.5703125" customWidth="1"/>
    <col min="5" max="5" width="18.7109375" customWidth="1"/>
    <col min="6" max="6" width="18.140625" customWidth="1"/>
  </cols>
  <sheetData>
    <row r="1" spans="1:7" x14ac:dyDescent="0.25">
      <c r="A1" s="163" t="s">
        <v>8</v>
      </c>
      <c r="B1" s="163"/>
      <c r="C1" s="163"/>
      <c r="D1" s="163"/>
      <c r="E1" s="163"/>
      <c r="F1" s="163"/>
    </row>
    <row r="2" spans="1:7" ht="81.75" customHeight="1" thickBot="1" x14ac:dyDescent="0.3">
      <c r="A2" s="16" t="s">
        <v>57</v>
      </c>
      <c r="B2" s="17" t="s">
        <v>56</v>
      </c>
      <c r="C2" s="16" t="s">
        <v>55</v>
      </c>
      <c r="D2" s="18" t="s">
        <v>54</v>
      </c>
      <c r="E2" s="18" t="s">
        <v>53</v>
      </c>
      <c r="F2" s="17" t="s">
        <v>5</v>
      </c>
    </row>
    <row r="3" spans="1:7" ht="27.75" thickTop="1" thickBot="1" x14ac:dyDescent="0.3">
      <c r="A3" s="149"/>
      <c r="B3" s="149"/>
      <c r="C3" s="22">
        <f>PI()*B3*POWER(A3,2)</f>
        <v>0</v>
      </c>
      <c r="D3" s="21">
        <f>2*PI()*A3*B3</f>
        <v>0</v>
      </c>
      <c r="E3" s="21">
        <f>D3+2*PI()*A3*A3</f>
        <v>0</v>
      </c>
      <c r="F3" s="21" t="e">
        <f>(36*PI()*C3*C3)/POWER(E3,3)</f>
        <v>#DIV/0!</v>
      </c>
      <c r="G3" s="19"/>
    </row>
    <row r="4" spans="1:7" ht="15.75" thickTop="1" x14ac:dyDescent="0.25">
      <c r="A4" s="20"/>
      <c r="C4" s="20"/>
    </row>
    <row r="15" spans="1:7" x14ac:dyDescent="0.25">
      <c r="D15" s="23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8"/>
  <sheetViews>
    <sheetView topLeftCell="L1" workbookViewId="0">
      <selection activeCell="D11" sqref="D11"/>
    </sheetView>
  </sheetViews>
  <sheetFormatPr defaultRowHeight="15" x14ac:dyDescent="0.25"/>
  <cols>
    <col min="1" max="1" width="11.42578125" customWidth="1"/>
    <col min="2" max="2" width="11.7109375" customWidth="1"/>
    <col min="3" max="3" width="13.42578125" customWidth="1"/>
    <col min="4" max="4" width="13" customWidth="1"/>
    <col min="5" max="6" width="12.7109375" customWidth="1"/>
    <col min="7" max="7" width="13.42578125" customWidth="1"/>
    <col min="8" max="8" width="14.28515625" customWidth="1"/>
    <col min="10" max="10" width="14.42578125" customWidth="1"/>
    <col min="11" max="11" width="14.140625" customWidth="1"/>
    <col min="12" max="12" width="15" customWidth="1"/>
  </cols>
  <sheetData>
    <row r="1" spans="1:12" x14ac:dyDescent="0.25">
      <c r="A1" s="164" t="s">
        <v>6</v>
      </c>
      <c r="B1" s="164"/>
      <c r="C1" s="164"/>
      <c r="D1" s="164"/>
      <c r="E1" s="164"/>
      <c r="F1" s="164"/>
      <c r="G1" s="164"/>
    </row>
    <row r="2" spans="1:12" ht="63.75" thickBot="1" x14ac:dyDescent="0.3">
      <c r="A2" s="24" t="s">
        <v>3</v>
      </c>
      <c r="B2" s="24" t="s">
        <v>4</v>
      </c>
      <c r="C2" s="24" t="s">
        <v>58</v>
      </c>
      <c r="D2" s="24" t="s">
        <v>63</v>
      </c>
      <c r="E2" s="24" t="s">
        <v>59</v>
      </c>
      <c r="F2" s="24" t="s">
        <v>53</v>
      </c>
      <c r="G2" s="24" t="s">
        <v>75</v>
      </c>
      <c r="I2" s="1"/>
      <c r="J2" s="29"/>
      <c r="K2" s="29"/>
      <c r="L2" s="29"/>
    </row>
    <row r="3" spans="1:12" ht="27.75" thickTop="1" thickBot="1" x14ac:dyDescent="0.45">
      <c r="A3" s="151"/>
      <c r="B3" s="151"/>
      <c r="C3" s="151">
        <v>5</v>
      </c>
      <c r="D3" s="25">
        <f>(PI()*POWER(A3,2)*B3)/3</f>
        <v>0</v>
      </c>
      <c r="E3" s="25">
        <f>PI()*A3*C3</f>
        <v>0</v>
      </c>
      <c r="F3" s="25">
        <f>E3+PI()*POWER(A3,2)</f>
        <v>0</v>
      </c>
      <c r="G3" s="25" t="e">
        <f>(36*PI()*POWER(D3,2))/POWER(F3,3)</f>
        <v>#DIV/0!</v>
      </c>
      <c r="J3" s="23"/>
      <c r="K3" s="23"/>
      <c r="L3" s="23"/>
    </row>
    <row r="4" spans="1:12" ht="15.75" thickTop="1" x14ac:dyDescent="0.25">
      <c r="J4" s="28"/>
      <c r="K4" s="28"/>
      <c r="L4" s="28"/>
    </row>
    <row r="5" spans="1:12" x14ac:dyDescent="0.25">
      <c r="J5" s="23"/>
      <c r="K5" s="23"/>
      <c r="L5" s="23"/>
    </row>
    <row r="6" spans="1:12" x14ac:dyDescent="0.25">
      <c r="J6" s="28"/>
      <c r="K6" s="28"/>
      <c r="L6" s="28"/>
    </row>
    <row r="7" spans="1:12" x14ac:dyDescent="0.25">
      <c r="J7" s="23"/>
      <c r="K7" s="23"/>
      <c r="L7" s="23"/>
    </row>
    <row r="9" spans="1:12" ht="15.75" thickBot="1" x14ac:dyDescent="0.3">
      <c r="A9" s="165" t="s">
        <v>7</v>
      </c>
      <c r="B9" s="165"/>
      <c r="C9" s="165"/>
      <c r="D9" s="165"/>
      <c r="E9" s="165"/>
      <c r="F9" s="165"/>
      <c r="G9" s="165"/>
      <c r="H9" s="165"/>
    </row>
    <row r="10" spans="1:12" ht="64.5" thickTop="1" thickBot="1" x14ac:dyDescent="0.3">
      <c r="A10" s="27" t="s">
        <v>60</v>
      </c>
      <c r="B10" s="27" t="s">
        <v>61</v>
      </c>
      <c r="C10" s="27" t="s">
        <v>62</v>
      </c>
      <c r="D10" s="27" t="s">
        <v>65</v>
      </c>
      <c r="E10" s="27" t="s">
        <v>64</v>
      </c>
      <c r="F10" s="27" t="s">
        <v>54</v>
      </c>
      <c r="G10" s="27" t="s">
        <v>53</v>
      </c>
      <c r="H10" s="27" t="s">
        <v>72</v>
      </c>
    </row>
    <row r="11" spans="1:12" ht="27.75" thickTop="1" thickBot="1" x14ac:dyDescent="0.3">
      <c r="A11" s="26"/>
      <c r="B11" s="26"/>
      <c r="C11" s="26"/>
      <c r="D11" s="26"/>
      <c r="E11" s="150">
        <f>(PI()*C11*(POWER(A11,2)+POWER(B11,2)+A11*B11))/3</f>
        <v>0</v>
      </c>
      <c r="F11" s="150">
        <f>PI()*D11*(A11+B11)</f>
        <v>0</v>
      </c>
      <c r="G11" s="150">
        <f>PI()*(D11*A11+D11*B11+POWER(A11,2)+POWER(B11,2))</f>
        <v>0</v>
      </c>
      <c r="H11" s="150" t="e">
        <f>(36*PI()*E11*E11)/(POWER(G11,3))</f>
        <v>#DIV/0!</v>
      </c>
    </row>
    <row r="12" spans="1:12" ht="31.5" thickTop="1" thickBot="1" x14ac:dyDescent="0.3">
      <c r="J12" s="30" t="s">
        <v>66</v>
      </c>
      <c r="K12" s="31" t="s">
        <v>62</v>
      </c>
      <c r="L12" s="30" t="s">
        <v>67</v>
      </c>
    </row>
    <row r="13" spans="1:12" ht="16.5" thickTop="1" thickBot="1" x14ac:dyDescent="0.3">
      <c r="J13" s="32"/>
      <c r="K13" s="33"/>
      <c r="L13" s="34">
        <f>SQRT((J13*J13+K13*K13))</f>
        <v>0</v>
      </c>
    </row>
    <row r="14" spans="1:12" ht="31.5" thickTop="1" thickBot="1" x14ac:dyDescent="0.3">
      <c r="J14" s="30" t="s">
        <v>68</v>
      </c>
      <c r="K14" s="35" t="s">
        <v>69</v>
      </c>
      <c r="L14" s="35" t="s">
        <v>62</v>
      </c>
    </row>
    <row r="15" spans="1:12" ht="16.5" thickTop="1" thickBot="1" x14ac:dyDescent="0.3">
      <c r="J15" s="36"/>
      <c r="K15" s="34"/>
      <c r="L15" s="37">
        <f>SQRT((K15*K15-J15*J15))</f>
        <v>0</v>
      </c>
    </row>
    <row r="16" spans="1:12" ht="31.5" thickTop="1" thickBot="1" x14ac:dyDescent="0.3">
      <c r="J16" s="38" t="s">
        <v>70</v>
      </c>
      <c r="K16" s="38" t="s">
        <v>56</v>
      </c>
      <c r="L16" s="39" t="s">
        <v>66</v>
      </c>
    </row>
    <row r="17" spans="10:12" ht="16.5" thickTop="1" thickBot="1" x14ac:dyDescent="0.3">
      <c r="J17" s="34"/>
      <c r="K17" s="37"/>
      <c r="L17" s="40">
        <f>SQRT((J17*J17-K17*K17))</f>
        <v>0</v>
      </c>
    </row>
    <row r="18" spans="10:12" ht="15.75" thickTop="1" x14ac:dyDescent="0.25"/>
  </sheetData>
  <mergeCells count="2">
    <mergeCell ref="A1:G1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4"/>
  <sheetViews>
    <sheetView workbookViewId="0">
      <selection activeCell="A3" sqref="A3"/>
    </sheetView>
  </sheetViews>
  <sheetFormatPr defaultRowHeight="15" x14ac:dyDescent="0.25"/>
  <cols>
    <col min="1" max="1" width="7.28515625" customWidth="1"/>
    <col min="2" max="2" width="13.7109375" customWidth="1"/>
    <col min="3" max="3" width="12.28515625" customWidth="1"/>
    <col min="4" max="4" width="14.85546875" customWidth="1"/>
  </cols>
  <sheetData>
    <row r="1" spans="1:5" x14ac:dyDescent="0.25">
      <c r="A1" s="166" t="s">
        <v>2</v>
      </c>
      <c r="B1" s="166"/>
      <c r="C1" s="166"/>
      <c r="D1" s="166"/>
    </row>
    <row r="2" spans="1:5" ht="60.75" thickBot="1" x14ac:dyDescent="0.3">
      <c r="A2" s="43" t="s">
        <v>71</v>
      </c>
      <c r="B2" s="43" t="s">
        <v>53</v>
      </c>
      <c r="C2" s="43" t="s">
        <v>64</v>
      </c>
      <c r="D2" s="44" t="s">
        <v>72</v>
      </c>
      <c r="E2" s="42"/>
    </row>
    <row r="3" spans="1:5" ht="27.75" thickTop="1" thickBot="1" x14ac:dyDescent="0.45">
      <c r="A3" s="45"/>
      <c r="B3" s="46">
        <f>4*PI()*POWER(A3,2)</f>
        <v>0</v>
      </c>
      <c r="C3" s="47">
        <f>(4*PI()*POWER(A3,3))/3</f>
        <v>0</v>
      </c>
      <c r="D3" s="45" t="e">
        <f>(36*PI()*POWER(C3,2))/POWER(B3,3)</f>
        <v>#DIV/0!</v>
      </c>
    </row>
    <row r="4" spans="1:5" ht="15.75" thickTop="1" x14ac:dyDescent="0.25">
      <c r="C4" s="41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Formulas="1" tabSelected="1" workbookViewId="0">
      <selection activeCell="A24" sqref="A24"/>
    </sheetView>
  </sheetViews>
  <sheetFormatPr defaultRowHeight="15" x14ac:dyDescent="0.25"/>
  <cols>
    <col min="3" max="3" width="14" customWidth="1"/>
    <col min="4" max="4" width="15.85546875" customWidth="1"/>
    <col min="5" max="5" width="10.85546875" customWidth="1"/>
  </cols>
  <sheetData>
    <row r="1" spans="1:5" ht="15.75" thickTop="1" x14ac:dyDescent="0.25">
      <c r="A1" s="110"/>
      <c r="B1" s="111"/>
      <c r="C1" s="111"/>
      <c r="D1" s="111"/>
      <c r="E1" s="112"/>
    </row>
    <row r="2" spans="1:5" x14ac:dyDescent="0.25">
      <c r="A2" s="113"/>
      <c r="B2" s="114"/>
      <c r="C2" s="114"/>
      <c r="D2" s="114"/>
      <c r="E2" s="115"/>
    </row>
    <row r="3" spans="1:5" x14ac:dyDescent="0.25">
      <c r="A3" s="113"/>
      <c r="B3" s="114"/>
      <c r="C3" s="114"/>
      <c r="D3" s="114"/>
      <c r="E3" s="115"/>
    </row>
    <row r="4" spans="1:5" x14ac:dyDescent="0.25">
      <c r="A4" s="113"/>
      <c r="B4" s="114"/>
      <c r="C4" s="114"/>
      <c r="D4" s="114"/>
      <c r="E4" s="115"/>
    </row>
    <row r="5" spans="1:5" x14ac:dyDescent="0.25">
      <c r="A5" s="113"/>
      <c r="B5" s="114"/>
      <c r="C5" s="114"/>
      <c r="D5" s="114"/>
      <c r="E5" s="115"/>
    </row>
    <row r="6" spans="1:5" x14ac:dyDescent="0.25">
      <c r="A6" s="113"/>
      <c r="B6" s="114"/>
      <c r="C6" s="114"/>
      <c r="D6" s="114"/>
      <c r="E6" s="115"/>
    </row>
    <row r="7" spans="1:5" x14ac:dyDescent="0.25">
      <c r="A7" s="113"/>
      <c r="B7" s="114"/>
      <c r="C7" s="114"/>
      <c r="D7" s="114"/>
      <c r="E7" s="115"/>
    </row>
    <row r="8" spans="1:5" x14ac:dyDescent="0.25">
      <c r="A8" s="113"/>
      <c r="B8" s="114"/>
      <c r="C8" s="114"/>
      <c r="D8" s="114"/>
      <c r="E8" s="115"/>
    </row>
    <row r="9" spans="1:5" x14ac:dyDescent="0.25">
      <c r="A9" s="113"/>
      <c r="B9" s="114"/>
      <c r="C9" s="114"/>
      <c r="D9" s="114"/>
      <c r="E9" s="115"/>
    </row>
    <row r="10" spans="1:5" x14ac:dyDescent="0.25">
      <c r="A10" s="113"/>
      <c r="B10" s="114"/>
      <c r="C10" s="114"/>
      <c r="D10" s="114"/>
      <c r="E10" s="115"/>
    </row>
    <row r="11" spans="1:5" x14ac:dyDescent="0.25">
      <c r="A11" s="113"/>
      <c r="B11" s="114"/>
      <c r="C11" s="114"/>
      <c r="D11" s="114"/>
      <c r="E11" s="115"/>
    </row>
    <row r="12" spans="1:5" x14ac:dyDescent="0.25">
      <c r="A12" s="113"/>
      <c r="B12" s="114"/>
      <c r="C12" s="114"/>
      <c r="D12" s="114"/>
      <c r="E12" s="115"/>
    </row>
    <row r="13" spans="1:5" x14ac:dyDescent="0.25">
      <c r="A13" s="113"/>
      <c r="B13" s="114"/>
      <c r="C13" s="114"/>
      <c r="D13" s="114"/>
      <c r="E13" s="115"/>
    </row>
    <row r="14" spans="1:5" x14ac:dyDescent="0.25">
      <c r="A14" s="113"/>
      <c r="B14" s="114"/>
      <c r="C14" s="114"/>
      <c r="D14" s="114"/>
      <c r="E14" s="115"/>
    </row>
    <row r="15" spans="1:5" x14ac:dyDescent="0.25">
      <c r="A15" s="113"/>
      <c r="B15" s="114"/>
      <c r="C15" s="114"/>
      <c r="D15" s="114"/>
      <c r="E15" s="115"/>
    </row>
    <row r="16" spans="1:5" x14ac:dyDescent="0.25">
      <c r="A16" s="113"/>
      <c r="B16" s="114"/>
      <c r="C16" s="114"/>
      <c r="D16" s="114"/>
      <c r="E16" s="115"/>
    </row>
    <row r="17" spans="1:5" x14ac:dyDescent="0.25">
      <c r="A17" s="113"/>
      <c r="B17" s="114"/>
      <c r="C17" s="114"/>
      <c r="D17" s="114"/>
      <c r="E17" s="115"/>
    </row>
    <row r="18" spans="1:5" x14ac:dyDescent="0.25">
      <c r="A18" s="113"/>
      <c r="B18" s="114"/>
      <c r="C18" s="114"/>
      <c r="D18" s="114"/>
      <c r="E18" s="115"/>
    </row>
    <row r="19" spans="1:5" x14ac:dyDescent="0.25">
      <c r="A19" s="113"/>
      <c r="B19" s="114"/>
      <c r="C19" s="114"/>
      <c r="D19" s="114"/>
      <c r="E19" s="115"/>
    </row>
    <row r="20" spans="1:5" x14ac:dyDescent="0.25">
      <c r="A20" s="113"/>
      <c r="B20" s="114"/>
      <c r="C20" s="114"/>
      <c r="D20" s="114"/>
      <c r="E20" s="115"/>
    </row>
    <row r="21" spans="1:5" x14ac:dyDescent="0.25">
      <c r="A21" s="113"/>
      <c r="B21" s="114"/>
      <c r="C21" s="114"/>
      <c r="D21" s="114"/>
      <c r="E21" s="115"/>
    </row>
    <row r="22" spans="1:5" ht="15.75" thickBot="1" x14ac:dyDescent="0.3">
      <c r="A22" s="113"/>
      <c r="B22" s="114"/>
      <c r="C22" s="114"/>
      <c r="D22" s="114"/>
      <c r="E22" s="115"/>
    </row>
    <row r="23" spans="1:5" ht="31.5" thickTop="1" thickBot="1" x14ac:dyDescent="0.3">
      <c r="A23" s="121" t="s">
        <v>27</v>
      </c>
      <c r="B23" s="121" t="s">
        <v>25</v>
      </c>
      <c r="C23" s="122" t="s">
        <v>28</v>
      </c>
      <c r="D23" s="121" t="s">
        <v>26</v>
      </c>
      <c r="E23" s="123" t="s">
        <v>29</v>
      </c>
    </row>
    <row r="24" spans="1:5" ht="16.5" thickTop="1" thickBot="1" x14ac:dyDescent="0.3">
      <c r="A24" s="118"/>
      <c r="B24" s="119"/>
      <c r="C24" s="120">
        <f>SQRT(A24*A24-B24*B24)</f>
        <v>0</v>
      </c>
      <c r="D24" s="109">
        <f>A24*B24/2</f>
        <v>0</v>
      </c>
      <c r="E24" s="117">
        <f>A24+B24+C24</f>
        <v>0</v>
      </c>
    </row>
    <row r="25" spans="1:5" ht="15.75" thickTop="1" x14ac:dyDescent="0.25">
      <c r="C25" s="14"/>
    </row>
    <row r="31" spans="1:5" x14ac:dyDescent="0.25">
      <c r="E31" s="11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91" zoomScaleNormal="91" workbookViewId="0">
      <selection activeCell="F33" sqref="F33"/>
    </sheetView>
  </sheetViews>
  <sheetFormatPr defaultRowHeight="15" x14ac:dyDescent="0.25"/>
  <cols>
    <col min="1" max="1" width="10.42578125" customWidth="1"/>
    <col min="2" max="2" width="9.85546875" customWidth="1"/>
    <col min="3" max="3" width="10.85546875" customWidth="1"/>
    <col min="6" max="6" width="10.85546875" customWidth="1"/>
    <col min="13" max="13" width="14" customWidth="1"/>
    <col min="19" max="19" width="11.5703125" customWidth="1"/>
    <col min="20" max="20" width="15.140625" customWidth="1"/>
  </cols>
  <sheetData>
    <row r="1" spans="1:20" ht="15.75" thickTop="1" x14ac:dyDescent="0.25">
      <c r="A1" s="110"/>
      <c r="B1" s="111"/>
      <c r="C1" s="111"/>
      <c r="D1" s="111"/>
      <c r="E1" s="111"/>
      <c r="F1" s="112"/>
      <c r="H1" s="110"/>
      <c r="I1" s="111"/>
      <c r="J1" s="111"/>
      <c r="K1" s="111"/>
      <c r="L1" s="111"/>
      <c r="M1" s="112"/>
      <c r="O1" s="110"/>
      <c r="P1" s="111"/>
      <c r="Q1" s="111"/>
      <c r="R1" s="111"/>
      <c r="S1" s="111"/>
      <c r="T1" s="112"/>
    </row>
    <row r="2" spans="1:20" x14ac:dyDescent="0.25">
      <c r="A2" s="113"/>
      <c r="B2" s="114"/>
      <c r="C2" s="114"/>
      <c r="D2" s="114"/>
      <c r="E2" s="114"/>
      <c r="F2" s="115"/>
      <c r="H2" s="113"/>
      <c r="I2" s="114"/>
      <c r="J2" s="114"/>
      <c r="K2" s="114"/>
      <c r="L2" s="114"/>
      <c r="M2" s="115"/>
      <c r="O2" s="113"/>
      <c r="P2" s="114"/>
      <c r="Q2" s="114"/>
      <c r="R2" s="114"/>
      <c r="S2" s="114"/>
      <c r="T2" s="115"/>
    </row>
    <row r="3" spans="1:20" x14ac:dyDescent="0.25">
      <c r="A3" s="113"/>
      <c r="B3" s="114"/>
      <c r="C3" s="114"/>
      <c r="D3" s="114"/>
      <c r="E3" s="114"/>
      <c r="F3" s="115"/>
      <c r="H3" s="113"/>
      <c r="I3" s="114"/>
      <c r="J3" s="114"/>
      <c r="K3" s="114"/>
      <c r="L3" s="114"/>
      <c r="M3" s="115"/>
      <c r="O3" s="113"/>
      <c r="P3" s="114"/>
      <c r="Q3" s="114"/>
      <c r="R3" s="114"/>
      <c r="S3" s="114"/>
      <c r="T3" s="115"/>
    </row>
    <row r="4" spans="1:20" x14ac:dyDescent="0.25">
      <c r="A4" s="113"/>
      <c r="B4" s="114"/>
      <c r="C4" s="114"/>
      <c r="D4" s="114"/>
      <c r="E4" s="114"/>
      <c r="F4" s="115"/>
      <c r="H4" s="113"/>
      <c r="I4" s="114"/>
      <c r="J4" s="114"/>
      <c r="K4" s="114"/>
      <c r="L4" s="114"/>
      <c r="M4" s="115"/>
      <c r="O4" s="113"/>
      <c r="P4" s="114"/>
      <c r="Q4" s="114"/>
      <c r="R4" s="114"/>
      <c r="S4" s="114"/>
      <c r="T4" s="115"/>
    </row>
    <row r="5" spans="1:20" x14ac:dyDescent="0.25">
      <c r="A5" s="113"/>
      <c r="B5" s="114"/>
      <c r="C5" s="114"/>
      <c r="D5" s="114"/>
      <c r="E5" s="114"/>
      <c r="F5" s="115"/>
      <c r="H5" s="113"/>
      <c r="I5" s="114"/>
      <c r="J5" s="114"/>
      <c r="K5" s="114"/>
      <c r="L5" s="114"/>
      <c r="M5" s="115"/>
      <c r="O5" s="113"/>
      <c r="P5" s="114"/>
      <c r="Q5" s="114"/>
      <c r="R5" s="114"/>
      <c r="S5" s="114"/>
      <c r="T5" s="115"/>
    </row>
    <row r="6" spans="1:20" x14ac:dyDescent="0.25">
      <c r="A6" s="113"/>
      <c r="B6" s="114"/>
      <c r="C6" s="114"/>
      <c r="D6" s="114"/>
      <c r="E6" s="114"/>
      <c r="F6" s="115"/>
      <c r="H6" s="113"/>
      <c r="I6" s="114"/>
      <c r="J6" s="114"/>
      <c r="K6" s="114"/>
      <c r="L6" s="114"/>
      <c r="M6" s="115"/>
      <c r="O6" s="113"/>
      <c r="P6" s="114"/>
      <c r="Q6" s="114"/>
      <c r="R6" s="114"/>
      <c r="S6" s="114"/>
      <c r="T6" s="115"/>
    </row>
    <row r="7" spans="1:20" x14ac:dyDescent="0.25">
      <c r="A7" s="113"/>
      <c r="B7" s="114"/>
      <c r="C7" s="114"/>
      <c r="D7" s="114"/>
      <c r="E7" s="114"/>
      <c r="F7" s="115"/>
      <c r="H7" s="113"/>
      <c r="I7" s="114"/>
      <c r="J7" s="114"/>
      <c r="K7" s="114"/>
      <c r="L7" s="114"/>
      <c r="M7" s="115"/>
      <c r="O7" s="113"/>
      <c r="P7" s="114"/>
      <c r="Q7" s="114"/>
      <c r="R7" s="114"/>
      <c r="S7" s="114"/>
      <c r="T7" s="115"/>
    </row>
    <row r="8" spans="1:20" x14ac:dyDescent="0.25">
      <c r="A8" s="113"/>
      <c r="B8" s="114"/>
      <c r="C8" s="114"/>
      <c r="D8" s="114"/>
      <c r="E8" s="114"/>
      <c r="F8" s="115"/>
      <c r="H8" s="113"/>
      <c r="I8" s="114"/>
      <c r="J8" s="114"/>
      <c r="K8" s="114"/>
      <c r="L8" s="114"/>
      <c r="M8" s="115"/>
      <c r="O8" s="113"/>
      <c r="P8" s="114"/>
      <c r="Q8" s="114"/>
      <c r="R8" s="114"/>
      <c r="S8" s="114"/>
      <c r="T8" s="115"/>
    </row>
    <row r="9" spans="1:20" x14ac:dyDescent="0.25">
      <c r="A9" s="113"/>
      <c r="B9" s="114"/>
      <c r="C9" s="114"/>
      <c r="D9" s="114"/>
      <c r="E9" s="114"/>
      <c r="F9" s="115"/>
      <c r="H9" s="113"/>
      <c r="I9" s="114"/>
      <c r="J9" s="114"/>
      <c r="K9" s="114"/>
      <c r="L9" s="114"/>
      <c r="M9" s="115"/>
      <c r="O9" s="113"/>
      <c r="P9" s="114"/>
      <c r="Q9" s="114"/>
      <c r="R9" s="114"/>
      <c r="S9" s="114"/>
      <c r="T9" s="115"/>
    </row>
    <row r="10" spans="1:20" x14ac:dyDescent="0.25">
      <c r="A10" s="113"/>
      <c r="B10" s="114"/>
      <c r="C10" s="114"/>
      <c r="D10" s="114"/>
      <c r="E10" s="114"/>
      <c r="F10" s="115"/>
      <c r="H10" s="113"/>
      <c r="I10" s="114"/>
      <c r="J10" s="114"/>
      <c r="K10" s="114"/>
      <c r="L10" s="114"/>
      <c r="M10" s="115"/>
      <c r="O10" s="113"/>
      <c r="P10" s="114"/>
      <c r="Q10" s="114"/>
      <c r="R10" s="114"/>
      <c r="S10" s="114"/>
      <c r="T10" s="115"/>
    </row>
    <row r="11" spans="1:20" x14ac:dyDescent="0.25">
      <c r="A11" s="113"/>
      <c r="B11" s="114"/>
      <c r="C11" s="114"/>
      <c r="D11" s="114"/>
      <c r="E11" s="114"/>
      <c r="F11" s="115"/>
      <c r="H11" s="113"/>
      <c r="I11" s="114"/>
      <c r="J11" s="114"/>
      <c r="K11" s="114"/>
      <c r="L11" s="114"/>
      <c r="M11" s="115"/>
      <c r="O11" s="113"/>
      <c r="P11" s="114"/>
      <c r="Q11" s="114"/>
      <c r="R11" s="114"/>
      <c r="S11" s="114"/>
      <c r="T11" s="115"/>
    </row>
    <row r="12" spans="1:20" x14ac:dyDescent="0.25">
      <c r="A12" s="113"/>
      <c r="B12" s="114"/>
      <c r="C12" s="114"/>
      <c r="D12" s="114"/>
      <c r="E12" s="114"/>
      <c r="F12" s="115"/>
      <c r="H12" s="113"/>
      <c r="I12" s="114"/>
      <c r="J12" s="114"/>
      <c r="K12" s="114"/>
      <c r="L12" s="114"/>
      <c r="M12" s="115"/>
      <c r="O12" s="113"/>
      <c r="P12" s="114"/>
      <c r="Q12" s="114"/>
      <c r="R12" s="114"/>
      <c r="S12" s="114"/>
      <c r="T12" s="115"/>
    </row>
    <row r="13" spans="1:20" x14ac:dyDescent="0.25">
      <c r="A13" s="113"/>
      <c r="B13" s="114"/>
      <c r="C13" s="114"/>
      <c r="D13" s="114"/>
      <c r="E13" s="114"/>
      <c r="F13" s="115"/>
      <c r="H13" s="113"/>
      <c r="I13" s="114"/>
      <c r="J13" s="114"/>
      <c r="K13" s="114"/>
      <c r="L13" s="114"/>
      <c r="M13" s="115"/>
      <c r="O13" s="113"/>
      <c r="P13" s="114"/>
      <c r="Q13" s="114"/>
      <c r="R13" s="114"/>
      <c r="S13" s="114"/>
      <c r="T13" s="115"/>
    </row>
    <row r="14" spans="1:20" x14ac:dyDescent="0.25">
      <c r="A14" s="113"/>
      <c r="B14" s="114"/>
      <c r="C14" s="114"/>
      <c r="D14" s="114"/>
      <c r="E14" s="114"/>
      <c r="F14" s="115"/>
      <c r="H14" s="113"/>
      <c r="I14" s="114"/>
      <c r="J14" s="114"/>
      <c r="K14" s="114"/>
      <c r="L14" s="114"/>
      <c r="M14" s="115"/>
      <c r="O14" s="113"/>
      <c r="P14" s="114"/>
      <c r="Q14" s="114"/>
      <c r="R14" s="114"/>
      <c r="S14" s="114"/>
      <c r="T14" s="115"/>
    </row>
    <row r="15" spans="1:20" x14ac:dyDescent="0.25">
      <c r="A15" s="113"/>
      <c r="B15" s="114"/>
      <c r="C15" s="114"/>
      <c r="D15" s="114"/>
      <c r="E15" s="114"/>
      <c r="F15" s="115"/>
      <c r="H15" s="113"/>
      <c r="I15" s="114"/>
      <c r="J15" s="114"/>
      <c r="K15" s="114"/>
      <c r="L15" s="114"/>
      <c r="M15" s="115"/>
      <c r="O15" s="113"/>
      <c r="P15" s="114"/>
      <c r="Q15" s="114"/>
      <c r="R15" s="114"/>
      <c r="S15" s="114"/>
      <c r="T15" s="115"/>
    </row>
    <row r="16" spans="1:20" x14ac:dyDescent="0.25">
      <c r="A16" s="113"/>
      <c r="B16" s="114"/>
      <c r="C16" s="114"/>
      <c r="D16" s="114"/>
      <c r="E16" s="114"/>
      <c r="F16" s="115"/>
      <c r="H16" s="113"/>
      <c r="I16" s="114"/>
      <c r="J16" s="114"/>
      <c r="K16" s="114"/>
      <c r="L16" s="114"/>
      <c r="M16" s="115"/>
      <c r="O16" s="113"/>
      <c r="P16" s="114"/>
      <c r="Q16" s="114"/>
      <c r="R16" s="114"/>
      <c r="S16" s="114"/>
      <c r="T16" s="115"/>
    </row>
    <row r="17" spans="1:20" ht="15.75" thickBot="1" x14ac:dyDescent="0.3">
      <c r="A17" s="113"/>
      <c r="B17" s="114"/>
      <c r="C17" s="114"/>
      <c r="D17" s="114"/>
      <c r="E17" s="114"/>
      <c r="F17" s="115"/>
      <c r="H17" s="113"/>
      <c r="I17" s="114"/>
      <c r="J17" s="114"/>
      <c r="K17" s="114"/>
      <c r="L17" s="114"/>
      <c r="M17" s="115"/>
      <c r="O17" s="113"/>
      <c r="P17" s="114"/>
      <c r="Q17" s="114"/>
      <c r="R17" s="114"/>
      <c r="S17" s="114"/>
      <c r="T17" s="115"/>
    </row>
    <row r="18" spans="1:20" ht="31.5" thickTop="1" thickBot="1" x14ac:dyDescent="0.3">
      <c r="A18" s="88" t="s">
        <v>30</v>
      </c>
      <c r="B18" s="85" t="s">
        <v>31</v>
      </c>
      <c r="C18" s="86" t="s">
        <v>35</v>
      </c>
      <c r="D18" s="86" t="s">
        <v>34</v>
      </c>
      <c r="E18" s="86" t="s">
        <v>26</v>
      </c>
      <c r="F18" s="86" t="s">
        <v>29</v>
      </c>
      <c r="H18" s="93" t="s">
        <v>36</v>
      </c>
      <c r="I18" s="89" t="s">
        <v>32</v>
      </c>
      <c r="J18" s="93" t="s">
        <v>37</v>
      </c>
      <c r="K18" s="93" t="s">
        <v>33</v>
      </c>
      <c r="L18" s="93" t="s">
        <v>26</v>
      </c>
      <c r="M18" s="90" t="s">
        <v>29</v>
      </c>
      <c r="O18" s="108" t="s">
        <v>36</v>
      </c>
      <c r="P18" s="91" t="s">
        <v>32</v>
      </c>
      <c r="Q18" s="94" t="s">
        <v>37</v>
      </c>
      <c r="R18" s="91" t="s">
        <v>26</v>
      </c>
      <c r="S18" s="92" t="s">
        <v>29</v>
      </c>
      <c r="T18" s="92" t="s">
        <v>38</v>
      </c>
    </row>
    <row r="19" spans="1:20" ht="16.5" thickTop="1" thickBot="1" x14ac:dyDescent="0.3">
      <c r="A19" s="99"/>
      <c r="B19" s="100"/>
      <c r="C19" s="101">
        <v>6</v>
      </c>
      <c r="D19" s="102">
        <v>4</v>
      </c>
      <c r="E19" s="103">
        <f>C19*D19/2</f>
        <v>12</v>
      </c>
      <c r="F19" s="98">
        <f>A19+B19+C19</f>
        <v>6</v>
      </c>
      <c r="H19" s="95">
        <v>5</v>
      </c>
      <c r="I19" s="96">
        <v>6</v>
      </c>
      <c r="J19" s="97"/>
      <c r="K19" s="99">
        <v>30</v>
      </c>
      <c r="L19" s="104">
        <f>(H19*I19*SIN(RADIANS(K19)))/2</f>
        <v>7.4999999999999991</v>
      </c>
      <c r="M19" s="98">
        <f>H19+I19+J19</f>
        <v>11</v>
      </c>
      <c r="O19" s="105">
        <v>5</v>
      </c>
      <c r="P19" s="107">
        <v>5</v>
      </c>
      <c r="Q19" s="106">
        <v>6</v>
      </c>
      <c r="R19" s="109">
        <f>SQRT((T19*(T19-O19)*(T19-P19)*(T19-Q19)))</f>
        <v>12</v>
      </c>
      <c r="S19" s="98">
        <f>O19+P19+Q19</f>
        <v>16</v>
      </c>
      <c r="T19" s="87">
        <f>(O19+P19+Q19)/2</f>
        <v>8</v>
      </c>
    </row>
    <row r="20" spans="1:20" ht="15.75" thickTop="1" x14ac:dyDescent="0.25"/>
    <row r="31" spans="1:20" x14ac:dyDescent="0.25">
      <c r="C31" s="116"/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5"/>
  <sheetViews>
    <sheetView zoomScale="98" zoomScaleNormal="98" workbookViewId="0">
      <selection activeCell="B18" sqref="B18"/>
    </sheetView>
  </sheetViews>
  <sheetFormatPr defaultRowHeight="15" x14ac:dyDescent="0.25"/>
  <cols>
    <col min="2" max="2" width="10.28515625" customWidth="1"/>
    <col min="3" max="3" width="10.85546875" customWidth="1"/>
    <col min="5" max="5" width="11" customWidth="1"/>
    <col min="7" max="7" width="11" customWidth="1"/>
    <col min="8" max="8" width="11.28515625" customWidth="1"/>
    <col min="9" max="9" width="10.28515625" customWidth="1"/>
    <col min="10" max="10" width="11.85546875" customWidth="1"/>
    <col min="11" max="11" width="13.85546875" customWidth="1"/>
    <col min="12" max="12" width="8.85546875" customWidth="1"/>
    <col min="13" max="13" width="10.42578125" customWidth="1"/>
    <col min="15" max="15" width="10.85546875" customWidth="1"/>
  </cols>
  <sheetData>
    <row r="3" spans="1:15" ht="15.75" thickBot="1" x14ac:dyDescent="0.3"/>
    <row r="4" spans="1:15" ht="15.75" thickTop="1" x14ac:dyDescent="0.25">
      <c r="A4" s="167" t="s">
        <v>39</v>
      </c>
      <c r="B4" s="168"/>
      <c r="C4" s="169"/>
      <c r="E4" s="170" t="s">
        <v>22</v>
      </c>
      <c r="F4" s="171"/>
      <c r="G4" s="171"/>
      <c r="H4" s="171"/>
      <c r="I4" s="171"/>
      <c r="J4" s="171"/>
      <c r="K4" s="171"/>
      <c r="L4" s="171"/>
      <c r="M4" s="171"/>
      <c r="N4" s="171"/>
      <c r="O4" s="63"/>
    </row>
    <row r="5" spans="1:15" x14ac:dyDescent="0.25">
      <c r="A5" s="60"/>
      <c r="B5" s="61"/>
      <c r="C5" s="62"/>
      <c r="E5" s="64"/>
      <c r="F5" s="65"/>
      <c r="G5" s="65"/>
      <c r="H5" s="65"/>
      <c r="I5" s="65"/>
      <c r="J5" s="65"/>
      <c r="K5" s="65"/>
      <c r="L5" s="65"/>
      <c r="M5" s="65"/>
      <c r="N5" s="65"/>
      <c r="O5" s="66"/>
    </row>
    <row r="6" spans="1:15" x14ac:dyDescent="0.25">
      <c r="A6" s="60"/>
      <c r="B6" s="61"/>
      <c r="C6" s="62"/>
      <c r="E6" s="64"/>
      <c r="F6" s="65"/>
      <c r="G6" s="65"/>
      <c r="H6" s="65"/>
      <c r="I6" s="65"/>
      <c r="J6" s="65"/>
      <c r="K6" s="65"/>
      <c r="L6" s="65"/>
      <c r="M6" s="65"/>
      <c r="N6" s="65"/>
      <c r="O6" s="66"/>
    </row>
    <row r="7" spans="1:15" x14ac:dyDescent="0.25">
      <c r="A7" s="60"/>
      <c r="B7" s="61"/>
      <c r="C7" s="62"/>
      <c r="E7" s="64"/>
      <c r="F7" s="65"/>
      <c r="G7" s="65"/>
      <c r="H7" s="65"/>
      <c r="I7" s="65"/>
      <c r="J7" s="65"/>
      <c r="K7" s="65"/>
      <c r="L7" s="65"/>
      <c r="M7" s="65"/>
      <c r="N7" s="65"/>
      <c r="O7" s="66"/>
    </row>
    <row r="8" spans="1:15" x14ac:dyDescent="0.25">
      <c r="A8" s="60"/>
      <c r="B8" s="61"/>
      <c r="C8" s="62"/>
      <c r="E8" s="64"/>
      <c r="F8" s="65"/>
      <c r="G8" s="65"/>
      <c r="H8" s="65"/>
      <c r="I8" s="65"/>
      <c r="J8" s="65"/>
      <c r="K8" s="65"/>
      <c r="L8" s="65"/>
      <c r="M8" s="65"/>
      <c r="N8" s="65"/>
      <c r="O8" s="66"/>
    </row>
    <row r="9" spans="1:15" x14ac:dyDescent="0.25">
      <c r="A9" s="60"/>
      <c r="B9" s="61"/>
      <c r="C9" s="62"/>
      <c r="E9" s="64"/>
      <c r="F9" s="65"/>
      <c r="G9" s="65"/>
      <c r="H9" s="65"/>
      <c r="I9" s="65"/>
      <c r="J9" s="65"/>
      <c r="K9" s="65"/>
      <c r="L9" s="65"/>
      <c r="M9" s="65"/>
      <c r="N9" s="65"/>
      <c r="O9" s="66"/>
    </row>
    <row r="10" spans="1:15" x14ac:dyDescent="0.25">
      <c r="A10" s="60"/>
      <c r="B10" s="61"/>
      <c r="C10" s="62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x14ac:dyDescent="0.25">
      <c r="A11" s="60"/>
      <c r="B11" s="61"/>
      <c r="C11" s="62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6"/>
    </row>
    <row r="12" spans="1:15" x14ac:dyDescent="0.25">
      <c r="A12" s="60"/>
      <c r="B12" s="61"/>
      <c r="C12" s="62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6"/>
    </row>
    <row r="13" spans="1:15" x14ac:dyDescent="0.25">
      <c r="A13" s="60"/>
      <c r="B13" s="61"/>
      <c r="C13" s="62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6"/>
    </row>
    <row r="14" spans="1:15" x14ac:dyDescent="0.25">
      <c r="A14" s="60"/>
      <c r="B14" s="61"/>
      <c r="C14" s="62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6"/>
    </row>
    <row r="15" spans="1:15" ht="15.75" thickBot="1" x14ac:dyDescent="0.3">
      <c r="A15" s="60"/>
      <c r="B15" s="61"/>
      <c r="C15" s="62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6"/>
    </row>
    <row r="16" spans="1:15" ht="31.5" thickTop="1" thickBot="1" x14ac:dyDescent="0.3">
      <c r="A16" s="70" t="s">
        <v>40</v>
      </c>
      <c r="B16" s="70" t="s">
        <v>26</v>
      </c>
      <c r="C16" s="71" t="s">
        <v>29</v>
      </c>
      <c r="E16" s="74" t="s">
        <v>40</v>
      </c>
      <c r="F16" s="75" t="s">
        <v>41</v>
      </c>
      <c r="G16" s="75" t="s">
        <v>42</v>
      </c>
      <c r="H16" s="76" t="s">
        <v>26</v>
      </c>
      <c r="I16" s="75" t="s">
        <v>43</v>
      </c>
      <c r="J16" s="68"/>
      <c r="K16" s="76" t="s">
        <v>40</v>
      </c>
      <c r="L16" s="79" t="s">
        <v>44</v>
      </c>
      <c r="M16" s="76" t="s">
        <v>41</v>
      </c>
      <c r="N16" s="76" t="s">
        <v>26</v>
      </c>
      <c r="O16" s="80" t="s">
        <v>43</v>
      </c>
    </row>
    <row r="17" spans="1:15" ht="16.5" thickTop="1" thickBot="1" x14ac:dyDescent="0.3">
      <c r="A17" s="72">
        <v>6</v>
      </c>
      <c r="B17" s="72">
        <f>A17*A17</f>
        <v>36</v>
      </c>
      <c r="C17" s="73">
        <f>4*A17</f>
        <v>24</v>
      </c>
      <c r="E17" s="77"/>
      <c r="F17" s="78"/>
      <c r="G17" s="78"/>
      <c r="H17" s="78">
        <f>E17*F17*(SIN(RADIANS(G17)))</f>
        <v>0</v>
      </c>
      <c r="I17" s="77">
        <f>2*(E17+F17)</f>
        <v>0</v>
      </c>
      <c r="J17" s="67"/>
      <c r="K17" s="84"/>
      <c r="L17" s="81"/>
      <c r="M17" s="78"/>
      <c r="N17" s="78">
        <f>K17*L17</f>
        <v>0</v>
      </c>
      <c r="O17" s="82">
        <f>2*(K17+M17)</f>
        <v>0</v>
      </c>
    </row>
    <row r="18" spans="1:15" ht="16.5" thickTop="1" thickBot="1" x14ac:dyDescent="0.3">
      <c r="J18" s="49"/>
    </row>
    <row r="19" spans="1:15" ht="15.75" thickTop="1" x14ac:dyDescent="0.25">
      <c r="A19" s="172" t="s">
        <v>23</v>
      </c>
      <c r="B19" s="173"/>
      <c r="C19" s="173"/>
      <c r="D19" s="173"/>
      <c r="E19" s="174"/>
      <c r="G19" s="175" t="s">
        <v>24</v>
      </c>
      <c r="H19" s="176"/>
      <c r="I19" s="176"/>
      <c r="J19" s="176"/>
      <c r="K19" s="176"/>
      <c r="L19" s="176"/>
      <c r="M19" s="177"/>
    </row>
    <row r="20" spans="1:15" x14ac:dyDescent="0.25">
      <c r="A20" s="55"/>
      <c r="B20" s="48"/>
      <c r="C20" s="48"/>
      <c r="D20" s="48"/>
      <c r="E20" s="54"/>
      <c r="G20" s="51"/>
      <c r="H20" s="56"/>
      <c r="I20" s="56"/>
      <c r="J20" s="56"/>
      <c r="K20" s="56"/>
      <c r="L20" s="56"/>
      <c r="M20" s="57"/>
    </row>
    <row r="21" spans="1:15" x14ac:dyDescent="0.25">
      <c r="A21" s="55"/>
      <c r="B21" s="48"/>
      <c r="C21" s="48"/>
      <c r="D21" s="48"/>
      <c r="E21" s="54"/>
      <c r="G21" s="51"/>
      <c r="H21" s="56"/>
      <c r="I21" s="56"/>
      <c r="J21" s="56"/>
      <c r="K21" s="56"/>
      <c r="L21" s="56"/>
      <c r="M21" s="57"/>
    </row>
    <row r="22" spans="1:15" x14ac:dyDescent="0.25">
      <c r="A22" s="55"/>
      <c r="B22" s="48"/>
      <c r="C22" s="48"/>
      <c r="D22" s="48"/>
      <c r="E22" s="54"/>
      <c r="G22" s="51"/>
      <c r="H22" s="56"/>
      <c r="I22" s="56"/>
      <c r="J22" s="56"/>
      <c r="K22" s="56"/>
      <c r="L22" s="56"/>
      <c r="M22" s="57"/>
    </row>
    <row r="23" spans="1:15" x14ac:dyDescent="0.25">
      <c r="A23" s="55"/>
      <c r="B23" s="48"/>
      <c r="C23" s="48"/>
      <c r="D23" s="48"/>
      <c r="E23" s="54"/>
      <c r="G23" s="51"/>
      <c r="H23" s="56"/>
      <c r="I23" s="56"/>
      <c r="J23" s="56"/>
      <c r="K23" s="56"/>
      <c r="L23" s="56"/>
      <c r="M23" s="57"/>
    </row>
    <row r="24" spans="1:15" x14ac:dyDescent="0.25">
      <c r="A24" s="55"/>
      <c r="B24" s="48"/>
      <c r="C24" s="48"/>
      <c r="D24" s="48"/>
      <c r="E24" s="54"/>
      <c r="G24" s="51"/>
      <c r="H24" s="56"/>
      <c r="I24" s="56"/>
      <c r="J24" s="56"/>
      <c r="K24" s="56"/>
      <c r="L24" s="56"/>
      <c r="M24" s="57"/>
    </row>
    <row r="25" spans="1:15" x14ac:dyDescent="0.25">
      <c r="A25" s="55"/>
      <c r="B25" s="48"/>
      <c r="C25" s="48"/>
      <c r="D25" s="48"/>
      <c r="E25" s="54"/>
      <c r="G25" s="51"/>
      <c r="H25" s="56"/>
      <c r="I25" s="56"/>
      <c r="J25" s="56"/>
      <c r="K25" s="56"/>
      <c r="L25" s="56"/>
      <c r="M25" s="57"/>
    </row>
    <row r="26" spans="1:15" x14ac:dyDescent="0.25">
      <c r="A26" s="55"/>
      <c r="B26" s="48"/>
      <c r="C26" s="48"/>
      <c r="D26" s="48"/>
      <c r="E26" s="54"/>
      <c r="G26" s="51"/>
      <c r="H26" s="56"/>
      <c r="I26" s="56"/>
      <c r="J26" s="56"/>
      <c r="K26" s="56"/>
      <c r="L26" s="56"/>
      <c r="M26" s="57"/>
    </row>
    <row r="27" spans="1:15" x14ac:dyDescent="0.25">
      <c r="A27" s="55"/>
      <c r="B27" s="48"/>
      <c r="C27" s="48"/>
      <c r="D27" s="48"/>
      <c r="E27" s="54"/>
      <c r="G27" s="51"/>
      <c r="H27" s="56"/>
      <c r="I27" s="56"/>
      <c r="J27" s="56"/>
      <c r="K27" s="56"/>
      <c r="L27" s="56"/>
      <c r="M27" s="57"/>
    </row>
    <row r="28" spans="1:15" x14ac:dyDescent="0.25">
      <c r="A28" s="55"/>
      <c r="B28" s="48"/>
      <c r="C28" s="48"/>
      <c r="D28" s="48"/>
      <c r="E28" s="54"/>
      <c r="G28" s="51"/>
      <c r="H28" s="56"/>
      <c r="I28" s="56"/>
      <c r="J28" s="56"/>
      <c r="K28" s="56"/>
      <c r="L28" s="56"/>
      <c r="M28" s="57"/>
    </row>
    <row r="29" spans="1:15" x14ac:dyDescent="0.25">
      <c r="A29" s="55"/>
      <c r="B29" s="48"/>
      <c r="C29" s="48"/>
      <c r="D29" s="48"/>
      <c r="E29" s="54"/>
      <c r="G29" s="51"/>
      <c r="H29" s="56"/>
      <c r="I29" s="56"/>
      <c r="J29" s="56"/>
      <c r="K29" s="56"/>
      <c r="L29" s="56"/>
      <c r="M29" s="57"/>
    </row>
    <row r="30" spans="1:15" x14ac:dyDescent="0.25">
      <c r="A30" s="55"/>
      <c r="B30" s="48"/>
      <c r="C30" s="48"/>
      <c r="D30" s="48"/>
      <c r="E30" s="54"/>
      <c r="G30" s="51"/>
      <c r="H30" s="56"/>
      <c r="I30" s="56"/>
      <c r="J30" s="56"/>
      <c r="K30" s="56"/>
      <c r="L30" s="56"/>
      <c r="M30" s="57"/>
    </row>
    <row r="31" spans="1:15" ht="15.75" thickBot="1" x14ac:dyDescent="0.3">
      <c r="A31" s="55"/>
      <c r="B31" s="48"/>
      <c r="C31" s="48"/>
      <c r="D31" s="48"/>
      <c r="E31" s="54"/>
      <c r="G31" s="58"/>
      <c r="H31" s="50"/>
      <c r="I31" s="50"/>
      <c r="J31" s="50"/>
      <c r="K31" s="50"/>
      <c r="L31" s="50"/>
      <c r="M31" s="59"/>
    </row>
    <row r="32" spans="1:15" ht="33" customHeight="1" thickTop="1" thickBot="1" x14ac:dyDescent="0.3">
      <c r="A32" s="69" t="s">
        <v>40</v>
      </c>
      <c r="B32" s="69" t="s">
        <v>45</v>
      </c>
      <c r="C32" s="69" t="s">
        <v>46</v>
      </c>
      <c r="D32" s="69" t="s">
        <v>26</v>
      </c>
      <c r="E32" s="69" t="s">
        <v>43</v>
      </c>
      <c r="G32" s="83" t="s">
        <v>47</v>
      </c>
      <c r="H32" s="83" t="s">
        <v>48</v>
      </c>
      <c r="I32" s="83" t="s">
        <v>15</v>
      </c>
      <c r="J32" s="83" t="s">
        <v>49</v>
      </c>
      <c r="K32" s="83" t="s">
        <v>50</v>
      </c>
      <c r="L32" s="83" t="s">
        <v>26</v>
      </c>
      <c r="M32" s="83" t="s">
        <v>43</v>
      </c>
    </row>
    <row r="33" spans="1:13" ht="16.5" thickTop="1" thickBot="1" x14ac:dyDescent="0.3">
      <c r="A33" s="53"/>
      <c r="B33" s="53"/>
      <c r="C33" s="53"/>
      <c r="D33" s="53">
        <f>(B33*C33)/2</f>
        <v>0</v>
      </c>
      <c r="E33" s="53">
        <f>4*A33</f>
        <v>0</v>
      </c>
      <c r="G33" s="83"/>
      <c r="H33" s="83"/>
      <c r="I33" s="83"/>
      <c r="J33" s="83"/>
      <c r="K33" s="83"/>
      <c r="L33" s="83">
        <f>(G33+H33)/2*I33</f>
        <v>0</v>
      </c>
      <c r="M33" s="83">
        <f>G33+H33+J33+K33</f>
        <v>0</v>
      </c>
    </row>
    <row r="34" spans="1:13" ht="15.75" thickTop="1" x14ac:dyDescent="0.25"/>
    <row r="35" spans="1:13" x14ac:dyDescent="0.25">
      <c r="D35" s="52"/>
    </row>
  </sheetData>
  <mergeCells count="4">
    <mergeCell ref="A4:C4"/>
    <mergeCell ref="E4:N4"/>
    <mergeCell ref="A19:E19"/>
    <mergeCell ref="G19:M1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Параллелепипед</vt:lpstr>
      <vt:lpstr>призма</vt:lpstr>
      <vt:lpstr>пирамида</vt:lpstr>
      <vt:lpstr>цилиндр</vt:lpstr>
      <vt:lpstr>конус</vt:lpstr>
      <vt:lpstr>шар</vt:lpstr>
      <vt:lpstr>прямоугольный треугольник</vt:lpstr>
      <vt:lpstr>треугольник</vt:lpstr>
      <vt:lpstr> четырухугольники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2016-08-18T16:33:10Z</dcterms:modified>
</cp:coreProperties>
</file>